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Kontingent May\"/>
    </mc:Choice>
  </mc:AlternateContent>
  <bookViews>
    <workbookView xWindow="0" yWindow="0" windowWidth="28800" windowHeight="12135"/>
  </bookViews>
  <sheets>
    <sheet name="СВОД  итого по КФУ (4)" sheetId="3" r:id="rId1"/>
  </sheets>
  <externalReferences>
    <externalReference r:id="rId2"/>
  </externalReferences>
  <definedNames>
    <definedName name="_xlnm.Print_Area" localSheetId="0">'СВОД  итого по КФУ (4)'!$A$1:$AK$163</definedName>
  </definedNames>
  <calcPr calcId="162913"/>
</workbook>
</file>

<file path=xl/calcChain.xml><?xml version="1.0" encoding="utf-8"?>
<calcChain xmlns="http://schemas.openxmlformats.org/spreadsheetml/2006/main">
  <c r="M98" i="3" l="1"/>
  <c r="L98" i="3"/>
  <c r="K98" i="3"/>
  <c r="J98" i="3"/>
  <c r="I98" i="3"/>
  <c r="H98" i="3"/>
  <c r="G98" i="3"/>
  <c r="F98" i="3"/>
  <c r="E98" i="3"/>
  <c r="D98" i="3"/>
  <c r="C98" i="3"/>
  <c r="B98" i="3"/>
  <c r="P97" i="3"/>
  <c r="O97" i="3"/>
  <c r="N97" i="3"/>
  <c r="P96" i="3"/>
  <c r="O96" i="3"/>
  <c r="N96" i="3"/>
  <c r="P95" i="3"/>
  <c r="O95" i="3"/>
  <c r="N95" i="3"/>
  <c r="P94" i="3"/>
  <c r="O94" i="3"/>
  <c r="N94" i="3"/>
  <c r="P93" i="3"/>
  <c r="O93" i="3"/>
  <c r="N93" i="3"/>
  <c r="P92" i="3"/>
  <c r="O92" i="3"/>
  <c r="N92" i="3"/>
  <c r="P91" i="3"/>
  <c r="O91" i="3"/>
  <c r="N91" i="3"/>
  <c r="P90" i="3"/>
  <c r="O90" i="3"/>
  <c r="N90" i="3"/>
  <c r="P89" i="3"/>
  <c r="O89" i="3"/>
  <c r="N89" i="3"/>
  <c r="P88" i="3"/>
  <c r="O88" i="3"/>
  <c r="N88" i="3"/>
  <c r="O98" i="3" l="1"/>
  <c r="P98" i="3"/>
  <c r="N98" i="3"/>
  <c r="AB78" i="3" l="1"/>
  <c r="AA78" i="3"/>
  <c r="Z78" i="3"/>
  <c r="Y78" i="3"/>
  <c r="X78" i="3"/>
  <c r="W78" i="3"/>
  <c r="V78" i="3"/>
  <c r="U78" i="3"/>
  <c r="T78" i="3"/>
  <c r="P78" i="3"/>
  <c r="O78" i="3"/>
  <c r="N78" i="3"/>
  <c r="M78" i="3"/>
  <c r="L78" i="3"/>
  <c r="K78" i="3"/>
  <c r="J78" i="3"/>
  <c r="I78" i="3"/>
  <c r="H78" i="3"/>
  <c r="G78" i="3"/>
  <c r="F78" i="3"/>
  <c r="E78" i="3"/>
  <c r="D78" i="3"/>
  <c r="C78" i="3"/>
  <c r="B78" i="3"/>
  <c r="S77" i="3"/>
  <c r="AE77" i="3" s="1"/>
  <c r="R77" i="3"/>
  <c r="AD77" i="3" s="1"/>
  <c r="Q77" i="3"/>
  <c r="AC77" i="3" s="1"/>
  <c r="S76" i="3"/>
  <c r="AE76" i="3" s="1"/>
  <c r="R76" i="3"/>
  <c r="AD76" i="3" s="1"/>
  <c r="Q76" i="3"/>
  <c r="AC76" i="3" s="1"/>
  <c r="S75" i="3"/>
  <c r="AE75" i="3" s="1"/>
  <c r="R75" i="3"/>
  <c r="AD75" i="3" s="1"/>
  <c r="Q75" i="3"/>
  <c r="AC75" i="3" s="1"/>
  <c r="S74" i="3"/>
  <c r="AE74" i="3" s="1"/>
  <c r="R74" i="3"/>
  <c r="AD74" i="3" s="1"/>
  <c r="Q74" i="3"/>
  <c r="AC74" i="3" s="1"/>
  <c r="AC73" i="3"/>
  <c r="S73" i="3"/>
  <c r="AE73" i="3" s="1"/>
  <c r="R73" i="3"/>
  <c r="AD73" i="3" s="1"/>
  <c r="Q73" i="3"/>
  <c r="AE72" i="3"/>
  <c r="S72" i="3"/>
  <c r="S78" i="3" s="1"/>
  <c r="R72" i="3"/>
  <c r="AD72" i="3" s="1"/>
  <c r="Q72" i="3"/>
  <c r="AC72" i="3" s="1"/>
  <c r="AD71" i="3"/>
  <c r="S71" i="3"/>
  <c r="AE71" i="3" s="1"/>
  <c r="R71" i="3"/>
  <c r="Q71" i="3"/>
  <c r="AC71" i="3" s="1"/>
  <c r="AE70" i="3"/>
  <c r="S70" i="3"/>
  <c r="R70" i="3"/>
  <c r="Q70" i="3"/>
  <c r="Q78" i="3" s="1"/>
  <c r="S55" i="3"/>
  <c r="R55" i="3"/>
  <c r="Q55" i="3"/>
  <c r="P55" i="3"/>
  <c r="O55" i="3"/>
  <c r="N55" i="3"/>
  <c r="M55" i="3"/>
  <c r="L55" i="3"/>
  <c r="K55" i="3"/>
  <c r="J55" i="3"/>
  <c r="I55" i="3"/>
  <c r="H55" i="3"/>
  <c r="G55" i="3"/>
  <c r="F55" i="3"/>
  <c r="E55" i="3"/>
  <c r="D55" i="3"/>
  <c r="C55" i="3"/>
  <c r="B55" i="3"/>
  <c r="V54" i="3"/>
  <c r="U54" i="3"/>
  <c r="T54" i="3"/>
  <c r="V53" i="3"/>
  <c r="U53" i="3"/>
  <c r="T53" i="3"/>
  <c r="V52" i="3"/>
  <c r="U52" i="3"/>
  <c r="T52" i="3"/>
  <c r="V51" i="3"/>
  <c r="U51" i="3"/>
  <c r="T51" i="3"/>
  <c r="V50" i="3"/>
  <c r="U50" i="3"/>
  <c r="T50" i="3"/>
  <c r="V49" i="3"/>
  <c r="U49" i="3"/>
  <c r="T49" i="3"/>
  <c r="T55" i="3" s="1"/>
  <c r="V48" i="3"/>
  <c r="U48" i="3"/>
  <c r="T48" i="3"/>
  <c r="AE43" i="3"/>
  <c r="AD43" i="3"/>
  <c r="AC43" i="3"/>
  <c r="AB43" i="3"/>
  <c r="AA43" i="3"/>
  <c r="Z43" i="3"/>
  <c r="Y43" i="3"/>
  <c r="X43" i="3"/>
  <c r="W43" i="3"/>
  <c r="S43" i="3"/>
  <c r="R43" i="3"/>
  <c r="Q43" i="3"/>
  <c r="P43" i="3"/>
  <c r="O43" i="3"/>
  <c r="N43" i="3"/>
  <c r="M43" i="3"/>
  <c r="L43" i="3"/>
  <c r="K43" i="3"/>
  <c r="J43" i="3"/>
  <c r="I43" i="3"/>
  <c r="H43" i="3"/>
  <c r="G43" i="3"/>
  <c r="F43" i="3"/>
  <c r="E43" i="3"/>
  <c r="D43" i="3"/>
  <c r="C43" i="3"/>
  <c r="B43" i="3"/>
  <c r="AH42" i="3"/>
  <c r="AG42" i="3"/>
  <c r="AF42" i="3"/>
  <c r="V42" i="3"/>
  <c r="U42" i="3"/>
  <c r="AJ42" i="3" s="1"/>
  <c r="T42" i="3"/>
  <c r="AI42" i="3" s="1"/>
  <c r="AH41" i="3"/>
  <c r="AG41" i="3"/>
  <c r="AF41" i="3"/>
  <c r="V41" i="3"/>
  <c r="U41" i="3"/>
  <c r="AJ41" i="3" s="1"/>
  <c r="T41" i="3"/>
  <c r="AI41" i="3" s="1"/>
  <c r="AJ40" i="3"/>
  <c r="AH40" i="3"/>
  <c r="AG40" i="3"/>
  <c r="AF40" i="3"/>
  <c r="V40" i="3"/>
  <c r="U40" i="3"/>
  <c r="T40" i="3"/>
  <c r="AJ39" i="3"/>
  <c r="AH39" i="3"/>
  <c r="AG39" i="3"/>
  <c r="AF39" i="3"/>
  <c r="V39" i="3"/>
  <c r="U39" i="3"/>
  <c r="T39" i="3"/>
  <c r="AH38" i="3"/>
  <c r="AG38" i="3"/>
  <c r="AF38" i="3"/>
  <c r="V38" i="3"/>
  <c r="U38" i="3"/>
  <c r="AJ38" i="3" s="1"/>
  <c r="T38" i="3"/>
  <c r="AI38" i="3" s="1"/>
  <c r="AH37" i="3"/>
  <c r="AG37" i="3"/>
  <c r="AF37" i="3"/>
  <c r="V37" i="3"/>
  <c r="U37" i="3"/>
  <c r="AJ37" i="3" s="1"/>
  <c r="T37" i="3"/>
  <c r="AI37" i="3" s="1"/>
  <c r="AJ36" i="3"/>
  <c r="AH36" i="3"/>
  <c r="AG36" i="3"/>
  <c r="AF36" i="3"/>
  <c r="V36" i="3"/>
  <c r="U36" i="3"/>
  <c r="T36" i="3"/>
  <c r="AJ35" i="3"/>
  <c r="AH35" i="3"/>
  <c r="AG35" i="3"/>
  <c r="AF35" i="3"/>
  <c r="V35" i="3"/>
  <c r="U35" i="3"/>
  <c r="T35" i="3"/>
  <c r="AH34" i="3"/>
  <c r="AG34" i="3"/>
  <c r="AF34" i="3"/>
  <c r="V34" i="3"/>
  <c r="U34" i="3"/>
  <c r="AJ34" i="3" s="1"/>
  <c r="T34" i="3"/>
  <c r="AI34" i="3" s="1"/>
  <c r="AH33" i="3"/>
  <c r="AG33" i="3"/>
  <c r="AF33" i="3"/>
  <c r="V33" i="3"/>
  <c r="U33" i="3"/>
  <c r="AJ33" i="3" s="1"/>
  <c r="T33" i="3"/>
  <c r="AI33" i="3" s="1"/>
  <c r="AH32" i="3"/>
  <c r="AG32" i="3"/>
  <c r="AF32" i="3"/>
  <c r="V32" i="3"/>
  <c r="U32" i="3"/>
  <c r="AJ32" i="3" s="1"/>
  <c r="T32" i="3"/>
  <c r="AJ31" i="3"/>
  <c r="AH31" i="3"/>
  <c r="AG31" i="3"/>
  <c r="AF31" i="3"/>
  <c r="V31" i="3"/>
  <c r="U31" i="3"/>
  <c r="T31" i="3"/>
  <c r="AH30" i="3"/>
  <c r="AH43" i="3" s="1"/>
  <c r="AG30" i="3"/>
  <c r="AG43" i="3" s="1"/>
  <c r="AF30" i="3"/>
  <c r="V30" i="3"/>
  <c r="V43" i="3" s="1"/>
  <c r="U30" i="3"/>
  <c r="U43" i="3" s="1"/>
  <c r="T30" i="3"/>
  <c r="AB22" i="3"/>
  <c r="AA22" i="3"/>
  <c r="Z22" i="3"/>
  <c r="S22" i="3"/>
  <c r="AE22" i="3" s="1"/>
  <c r="R22" i="3"/>
  <c r="Q22" i="3"/>
  <c r="AC22" i="3" s="1"/>
  <c r="AB21" i="3"/>
  <c r="AA21" i="3"/>
  <c r="Z21" i="3"/>
  <c r="S21" i="3"/>
  <c r="AE21" i="3" s="1"/>
  <c r="R21" i="3"/>
  <c r="AD21" i="3" s="1"/>
  <c r="Q21" i="3"/>
  <c r="AC21" i="3" s="1"/>
  <c r="AD20" i="3"/>
  <c r="AB20" i="3"/>
  <c r="AA20" i="3"/>
  <c r="Z20" i="3"/>
  <c r="S20" i="3"/>
  <c r="AE20" i="3" s="1"/>
  <c r="R20" i="3"/>
  <c r="Q20" i="3"/>
  <c r="AC20" i="3" s="1"/>
  <c r="AE19" i="3"/>
  <c r="AB19" i="3"/>
  <c r="AA19" i="3"/>
  <c r="Z19" i="3"/>
  <c r="S19" i="3"/>
  <c r="R19" i="3"/>
  <c r="AD19" i="3" s="1"/>
  <c r="Q19" i="3"/>
  <c r="AB18" i="3"/>
  <c r="AA18" i="3"/>
  <c r="Z18" i="3"/>
  <c r="S18" i="3"/>
  <c r="AE18" i="3" s="1"/>
  <c r="R18" i="3"/>
  <c r="AD18" i="3" s="1"/>
  <c r="Q18" i="3"/>
  <c r="AC18" i="3" s="1"/>
  <c r="AB17" i="3"/>
  <c r="AA17" i="3"/>
  <c r="Z17" i="3"/>
  <c r="S17" i="3"/>
  <c r="R17" i="3"/>
  <c r="AD17" i="3" s="1"/>
  <c r="Q17" i="3"/>
  <c r="AC17" i="3" s="1"/>
  <c r="AB16" i="3"/>
  <c r="AA16" i="3"/>
  <c r="Z16" i="3"/>
  <c r="S16" i="3"/>
  <c r="R16" i="3"/>
  <c r="AD16" i="3" s="1"/>
  <c r="Q16" i="3"/>
  <c r="AC16" i="3" s="1"/>
  <c r="AB15" i="3"/>
  <c r="AA15" i="3"/>
  <c r="Z15" i="3"/>
  <c r="S15" i="3"/>
  <c r="AE15" i="3" s="1"/>
  <c r="R15" i="3"/>
  <c r="AD15" i="3" s="1"/>
  <c r="Q15" i="3"/>
  <c r="AC15" i="3" s="1"/>
  <c r="AB14" i="3"/>
  <c r="AA14" i="3"/>
  <c r="Z14" i="3"/>
  <c r="S14" i="3"/>
  <c r="AE14" i="3" s="1"/>
  <c r="R14" i="3"/>
  <c r="Q14" i="3"/>
  <c r="AC14" i="3" s="1"/>
  <c r="AB13" i="3"/>
  <c r="AA13" i="3"/>
  <c r="Z13" i="3"/>
  <c r="S13" i="3"/>
  <c r="AE13" i="3" s="1"/>
  <c r="R13" i="3"/>
  <c r="Q13" i="3"/>
  <c r="AC13" i="3" s="1"/>
  <c r="AD12" i="3"/>
  <c r="AB12" i="3"/>
  <c r="AA12" i="3"/>
  <c r="Z12" i="3"/>
  <c r="S12" i="3"/>
  <c r="AE12" i="3" s="1"/>
  <c r="R12" i="3"/>
  <c r="Q12" i="3"/>
  <c r="AC12" i="3" s="1"/>
  <c r="AE11" i="3"/>
  <c r="AD11" i="3"/>
  <c r="AB11" i="3"/>
  <c r="AA11" i="3"/>
  <c r="Z11" i="3"/>
  <c r="S11" i="3"/>
  <c r="R11" i="3"/>
  <c r="Q11" i="3"/>
  <c r="AB10" i="3"/>
  <c r="AA10" i="3"/>
  <c r="Z10" i="3"/>
  <c r="S10" i="3"/>
  <c r="AE10" i="3" s="1"/>
  <c r="R10" i="3"/>
  <c r="AD10" i="3" s="1"/>
  <c r="Q10" i="3"/>
  <c r="AB9" i="3"/>
  <c r="AA9" i="3"/>
  <c r="Z9" i="3"/>
  <c r="S9" i="3"/>
  <c r="R9" i="3"/>
  <c r="AD9" i="3" s="1"/>
  <c r="Q9" i="3"/>
  <c r="AC9" i="3" s="1"/>
  <c r="AJ43" i="3" l="1"/>
  <c r="AC11" i="3"/>
  <c r="AD14" i="3"/>
  <c r="AE16" i="3"/>
  <c r="AE17" i="3"/>
  <c r="AC19" i="3"/>
  <c r="AD22" i="3"/>
  <c r="AJ30" i="3"/>
  <c r="AI32" i="3"/>
  <c r="AI36" i="3"/>
  <c r="AI40" i="3"/>
  <c r="R78" i="3"/>
  <c r="AE9" i="3"/>
  <c r="AC10" i="3"/>
  <c r="AD13" i="3"/>
  <c r="AF43" i="3"/>
  <c r="AI31" i="3"/>
  <c r="AI35" i="3"/>
  <c r="AI39" i="3"/>
  <c r="U55" i="3"/>
  <c r="V55" i="3"/>
  <c r="T43" i="3"/>
  <c r="AE78" i="3"/>
  <c r="AC70" i="3"/>
  <c r="AC78" i="3" s="1"/>
  <c r="AD70" i="3"/>
  <c r="AD78" i="3" s="1"/>
  <c r="AI30" i="3"/>
  <c r="AI43" i="3" s="1"/>
  <c r="N143" i="3"/>
  <c r="O143" i="3"/>
  <c r="P143" i="3"/>
  <c r="M137" i="3"/>
  <c r="L137" i="3"/>
  <c r="K137" i="3"/>
  <c r="J137" i="3"/>
  <c r="I137" i="3"/>
  <c r="H137" i="3"/>
  <c r="G137" i="3"/>
  <c r="F137" i="3"/>
  <c r="E137" i="3"/>
  <c r="D137" i="3"/>
  <c r="C137" i="3"/>
  <c r="B137" i="3"/>
  <c r="P136" i="3"/>
  <c r="O136" i="3"/>
  <c r="N136" i="3"/>
  <c r="P135" i="3"/>
  <c r="O135" i="3"/>
  <c r="N135" i="3"/>
  <c r="P134" i="3"/>
  <c r="O134" i="3"/>
  <c r="N134" i="3"/>
  <c r="P133" i="3"/>
  <c r="O133" i="3"/>
  <c r="N133" i="3"/>
  <c r="P132" i="3"/>
  <c r="O132" i="3"/>
  <c r="N132" i="3"/>
  <c r="P131" i="3"/>
  <c r="O131" i="3"/>
  <c r="N131" i="3"/>
  <c r="M124" i="3"/>
  <c r="L124" i="3"/>
  <c r="K124" i="3"/>
  <c r="J124" i="3"/>
  <c r="I124" i="3"/>
  <c r="H124" i="3"/>
  <c r="G124" i="3"/>
  <c r="F124" i="3"/>
  <c r="E124" i="3"/>
  <c r="D124" i="3"/>
  <c r="C124" i="3"/>
  <c r="B124" i="3"/>
  <c r="P123" i="3"/>
  <c r="O123" i="3"/>
  <c r="N123" i="3"/>
  <c r="P122" i="3"/>
  <c r="O122" i="3"/>
  <c r="N122" i="3"/>
  <c r="P121" i="3"/>
  <c r="O121" i="3"/>
  <c r="N121" i="3"/>
  <c r="P120" i="3"/>
  <c r="O120" i="3"/>
  <c r="N120" i="3"/>
  <c r="P119" i="3"/>
  <c r="O119" i="3"/>
  <c r="N119" i="3"/>
  <c r="P118" i="3"/>
  <c r="O118" i="3"/>
  <c r="N118" i="3"/>
  <c r="P117" i="3"/>
  <c r="O117" i="3"/>
  <c r="N117" i="3"/>
  <c r="P116" i="3"/>
  <c r="O116" i="3"/>
  <c r="N116" i="3"/>
  <c r="P115" i="3"/>
  <c r="O115" i="3"/>
  <c r="N115" i="3"/>
  <c r="N137" i="3" l="1"/>
  <c r="P137" i="3"/>
  <c r="O137" i="3"/>
  <c r="P124" i="3"/>
  <c r="N124" i="3"/>
  <c r="O124" i="3"/>
  <c r="AK42" i="3" l="1"/>
  <c r="AK38" i="3"/>
  <c r="AK37" i="3"/>
  <c r="AK34" i="3"/>
  <c r="AK33" i="3"/>
  <c r="AK32" i="3"/>
  <c r="AK30" i="3"/>
  <c r="Y23" i="3"/>
  <c r="X23" i="3"/>
  <c r="W23" i="3"/>
  <c r="V23" i="3"/>
  <c r="U23" i="3"/>
  <c r="T23" i="3"/>
  <c r="P23" i="3"/>
  <c r="O23" i="3"/>
  <c r="N23" i="3"/>
  <c r="M23" i="3"/>
  <c r="L23" i="3"/>
  <c r="K23" i="3"/>
  <c r="J23" i="3"/>
  <c r="I23" i="3"/>
  <c r="H23" i="3"/>
  <c r="G23" i="3"/>
  <c r="F23" i="3"/>
  <c r="E23" i="3"/>
  <c r="D23" i="3"/>
  <c r="C23" i="3"/>
  <c r="B23" i="3"/>
  <c r="R23" i="3"/>
  <c r="S23" i="3" l="1"/>
  <c r="Z23" i="3"/>
  <c r="AA23" i="3"/>
  <c r="AD23" i="3" s="1"/>
  <c r="AK35" i="3"/>
  <c r="AK36" i="3"/>
  <c r="AK39" i="3"/>
  <c r="AB23" i="3"/>
  <c r="AK40" i="3"/>
  <c r="AK41" i="3"/>
  <c r="AK43" i="3"/>
  <c r="AK31" i="3"/>
  <c r="Q23" i="3"/>
  <c r="AC23" i="3" s="1"/>
  <c r="AE23" i="3" l="1"/>
  <c r="P60" i="3"/>
  <c r="O60" i="3"/>
  <c r="N60" i="3"/>
  <c r="M60" i="3"/>
  <c r="L60" i="3"/>
  <c r="K60" i="3"/>
  <c r="J60" i="3"/>
  <c r="I60" i="3"/>
  <c r="H60" i="3"/>
  <c r="G60" i="3"/>
  <c r="F60" i="3"/>
  <c r="E60" i="3"/>
  <c r="D60" i="3"/>
  <c r="C60" i="3"/>
  <c r="B60" i="3"/>
  <c r="V59" i="3"/>
  <c r="V60" i="3" s="1"/>
  <c r="U59" i="3"/>
  <c r="U60" i="3" s="1"/>
  <c r="T59" i="3"/>
  <c r="T60" i="3" s="1"/>
  <c r="S105" i="3" l="1"/>
  <c r="R105" i="3"/>
  <c r="Q105" i="3"/>
  <c r="S104" i="3"/>
  <c r="R104" i="3"/>
  <c r="Q104" i="3"/>
  <c r="S103" i="3"/>
  <c r="R103" i="3"/>
  <c r="Q103" i="3"/>
  <c r="P106" i="3" l="1"/>
  <c r="O106" i="3"/>
  <c r="N106" i="3"/>
  <c r="M106" i="3"/>
  <c r="L106" i="3"/>
  <c r="K106" i="3"/>
  <c r="J106" i="3"/>
  <c r="I106" i="3"/>
  <c r="H106" i="3"/>
  <c r="G106" i="3"/>
  <c r="F106" i="3"/>
  <c r="E106" i="3"/>
  <c r="D106" i="3"/>
  <c r="C106" i="3"/>
  <c r="B106" i="3"/>
  <c r="S106" i="3"/>
  <c r="R106" i="3"/>
  <c r="Q106" i="3"/>
  <c r="C80" i="3" l="1"/>
  <c r="D80" i="3"/>
  <c r="B80" i="3"/>
  <c r="C82" i="3"/>
  <c r="T64" i="3"/>
  <c r="U64" i="3"/>
  <c r="V64" i="3"/>
  <c r="B82" i="3" l="1"/>
  <c r="D82" i="3"/>
  <c r="P65" i="3"/>
  <c r="O65" i="3"/>
  <c r="N65" i="3"/>
  <c r="M65" i="3"/>
  <c r="L65" i="3"/>
  <c r="K65" i="3"/>
  <c r="J65" i="3"/>
  <c r="I65" i="3"/>
  <c r="H65" i="3"/>
  <c r="G65" i="3"/>
  <c r="F65" i="3"/>
  <c r="E65" i="3"/>
  <c r="D65" i="3"/>
  <c r="C65" i="3"/>
  <c r="B65" i="3"/>
  <c r="V65" i="3"/>
  <c r="D81" i="3" s="1"/>
  <c r="U65" i="3"/>
  <c r="C81" i="3" s="1"/>
  <c r="C83" i="3" s="1"/>
  <c r="T65" i="3"/>
  <c r="B81" i="3" s="1"/>
  <c r="B83" i="3" l="1"/>
  <c r="D83" i="3"/>
  <c r="A30" i="3"/>
  <c r="A31" i="3"/>
  <c r="A32" i="3"/>
  <c r="A33" i="3"/>
  <c r="A34" i="3"/>
  <c r="A35" i="3"/>
  <c r="A36" i="3"/>
  <c r="A37" i="3"/>
  <c r="A38" i="3"/>
  <c r="A39" i="3"/>
  <c r="A40" i="3"/>
  <c r="A41" i="3"/>
  <c r="A42" i="3"/>
  <c r="A43" i="3"/>
  <c r="D145" i="3" l="1"/>
  <c r="B108" i="3"/>
  <c r="C108" i="3" l="1"/>
  <c r="C145" i="3"/>
  <c r="D108" i="3"/>
  <c r="D148" i="3" s="1"/>
  <c r="B145" i="3"/>
  <c r="B148" i="3" l="1"/>
  <c r="C148" i="3"/>
</calcChain>
</file>

<file path=xl/sharedStrings.xml><?xml version="1.0" encoding="utf-8"?>
<sst xmlns="http://schemas.openxmlformats.org/spreadsheetml/2006/main" count="446" uniqueCount="90">
  <si>
    <t xml:space="preserve">ВСЕГО </t>
  </si>
  <si>
    <t>ВСЕГО</t>
  </si>
  <si>
    <t>МАГИСТР</t>
  </si>
  <si>
    <t>Всего</t>
  </si>
  <si>
    <t>Таврическая академия</t>
  </si>
  <si>
    <t>Академия строительства и архитектуры</t>
  </si>
  <si>
    <t>Медицинская академия имени С.И.Георгиевского</t>
  </si>
  <si>
    <t xml:space="preserve">ИТОГО </t>
  </si>
  <si>
    <t>1 год обучения</t>
  </si>
  <si>
    <t>2 год обучения</t>
  </si>
  <si>
    <t>3 год обучения</t>
  </si>
  <si>
    <t>Всего  бакалавры</t>
  </si>
  <si>
    <t xml:space="preserve">Всего </t>
  </si>
  <si>
    <t>Колледжи</t>
  </si>
  <si>
    <t>Таврический колледж</t>
  </si>
  <si>
    <t>Бахчисарайский колледж</t>
  </si>
  <si>
    <t xml:space="preserve">Прибрежненский аграрный колледж </t>
  </si>
  <si>
    <t xml:space="preserve">Техникум гидромелиорации </t>
  </si>
  <si>
    <t>Сводная ведомость контингента по Заочной форме обучения КФУ имени В.И. Вернадского</t>
  </si>
  <si>
    <t>ИТОГО  КОЛЛЕДЖИ :</t>
  </si>
  <si>
    <t>Всего  аспирантура</t>
  </si>
  <si>
    <t>Сводная ведомость контингента по Очной форме обучения КФУ имени В.И. Вернадского</t>
  </si>
  <si>
    <t>4 год обучения</t>
  </si>
  <si>
    <t>Всего з/о</t>
  </si>
  <si>
    <t>Институт экономики и управления</t>
  </si>
  <si>
    <t>оч./о</t>
  </si>
  <si>
    <t>Всего оч./о</t>
  </si>
  <si>
    <t>Физико-технический институт</t>
  </si>
  <si>
    <t>ИТОГО   ВО</t>
  </si>
  <si>
    <t xml:space="preserve">Итого очная  форма обучения </t>
  </si>
  <si>
    <t>за счет бюдж. ассиг.</t>
  </si>
  <si>
    <t>за счет договоров об оказан образов. услуг</t>
  </si>
  <si>
    <t xml:space="preserve">БАКАЛАВРЫ  </t>
  </si>
  <si>
    <t>ВСЕГО ПО КФУ:</t>
  </si>
  <si>
    <t>Гуманитарно-педагогическая академия( г. Ялта)</t>
  </si>
  <si>
    <t>Структурное подразделение (филиал)</t>
  </si>
  <si>
    <t>Итого по формам обучения</t>
  </si>
  <si>
    <t>Факультет/направление подготовки</t>
  </si>
  <si>
    <t>Итого аспирантура</t>
  </si>
  <si>
    <t xml:space="preserve">n  </t>
  </si>
  <si>
    <t xml:space="preserve">   </t>
  </si>
  <si>
    <t>Структурное подразделение/направление подготовки</t>
  </si>
  <si>
    <t>-</t>
  </si>
  <si>
    <t>ОТКЗ"Агропромышленный колледж "</t>
  </si>
  <si>
    <t>5 год обучения</t>
  </si>
  <si>
    <r>
      <t xml:space="preserve">ИТОГО  </t>
    </r>
    <r>
      <rPr>
        <b/>
        <sz val="16"/>
        <rFont val="Times New Roman"/>
        <family val="1"/>
        <charset val="204"/>
      </rPr>
      <t>Аспирантура</t>
    </r>
    <r>
      <rPr>
        <b/>
        <sz val="12"/>
        <rFont val="Times New Roman"/>
        <family val="1"/>
        <charset val="204"/>
      </rPr>
      <t xml:space="preserve"> :</t>
    </r>
  </si>
  <si>
    <t>Итого очно- заочная формы обучения:</t>
  </si>
  <si>
    <t>Итого заочная формы обучения:</t>
  </si>
  <si>
    <t xml:space="preserve"> </t>
  </si>
  <si>
    <t>Агротехнологическая академия</t>
  </si>
  <si>
    <t>Институт медиакоммуникаций, медиатехнологий и дизайна</t>
  </si>
  <si>
    <t>Гуманитарно-педагогическая академия (г. Ялта)</t>
  </si>
  <si>
    <t xml:space="preserve">  </t>
  </si>
  <si>
    <t>Итого :</t>
  </si>
  <si>
    <t>Сводная ведомость контингента по Очно-заочной форме обучения КФУ имени В.И. Вернадского</t>
  </si>
  <si>
    <t>Институт биотехнических технологий, экологии и фармации</t>
  </si>
  <si>
    <t xml:space="preserve">Институт  филологии </t>
  </si>
  <si>
    <t>На основе догов. о платных образов. услугах</t>
  </si>
  <si>
    <t>Специалитет</t>
  </si>
  <si>
    <t>Институт педагогического образования и менеджмента                       (г. Армянск)</t>
  </si>
  <si>
    <t>Сводная ведомость контингента бакалавриата и магистратуры  очной формы обучения КФУ имени В.И. Вернадского</t>
  </si>
  <si>
    <t>Сводная ведомость контингента бакалавриата и магистратуры  заочной формы обучения КФУ имени В.И. Вернадского</t>
  </si>
  <si>
    <t>6 год обучения</t>
  </si>
  <si>
    <t xml:space="preserve"> 1 год обучения</t>
  </si>
  <si>
    <t xml:space="preserve"> 2 год обучения</t>
  </si>
  <si>
    <t xml:space="preserve"> 3 год обучения</t>
  </si>
  <si>
    <t xml:space="preserve"> 4 год обучения</t>
  </si>
  <si>
    <t xml:space="preserve"> 5 год обучения</t>
  </si>
  <si>
    <t xml:space="preserve"> 6 год обучения</t>
  </si>
  <si>
    <t>Бакалавриат  и магистратура</t>
  </si>
  <si>
    <t xml:space="preserve"> Медицинский колледж</t>
  </si>
  <si>
    <t>Институт биохимических технологий, экологии и фармации</t>
  </si>
  <si>
    <t>Институт педагогического образования и менеджмента               (г. Армянск)</t>
  </si>
  <si>
    <t xml:space="preserve">Севастопольский экономико-гуманитарный институт </t>
  </si>
  <si>
    <t>Гуманитарно-педагогическая академия          ( г. Ялта)</t>
  </si>
  <si>
    <t xml:space="preserve"> Юго-Восточная академия</t>
  </si>
  <si>
    <t>Евпаторийский институт социальных наук (филиал)</t>
  </si>
  <si>
    <t>Институт  филологии</t>
  </si>
  <si>
    <t xml:space="preserve">Агротехнологическая академия </t>
  </si>
  <si>
    <t>Гуманитарно-педагогическая академия               ( г. Ялта)</t>
  </si>
  <si>
    <t xml:space="preserve">Евпаторийский институт социальных наук </t>
  </si>
  <si>
    <t>Институт педагогического образования и менеджмента                   (г. Армянск)</t>
  </si>
  <si>
    <t>на 01.05.2025 года</t>
  </si>
  <si>
    <t>Сводная ведомость контингента специалитета  очной формы обучения по состоянию на 01.05.2025 года</t>
  </si>
  <si>
    <t>Сводная ведомость контингента специалитета очно- заочной формы обучения по состоянию на 01.05.2025 года</t>
  </si>
  <si>
    <t>Сводная ведомость контингента специалитета  заочной формы обучения по состоянию на 01.05.2025 года</t>
  </si>
  <si>
    <t>Сводная ведомость контингента бакалавриата и магистратуры очно-заочной  формы обучения на 01.05.2025 года</t>
  </si>
  <si>
    <t>Контингент аспирантуры   ОФО  по состоянию на 01.05.2025  г.</t>
  </si>
  <si>
    <t>Контингент Аспирантуры   ЗФО  по состоянию на 01.05.2025  г.</t>
  </si>
  <si>
    <t>Сводная ведомость контингента по Очной форме обучения КФУ имени В.И. Вернадскогона на 01.05.2025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</si>
</sst>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&quot;р.&quot;_-;\-* #,##0.00&quot;р.&quot;_-;_-* &quot;-&quot;??&quot;р.&quot;_-;_-@_-"/>
  </numFmts>
  <fonts count="54" x14ac:knownFonts="1">
    <font>
      <sz val="10"/>
      <name val="Arial Cyr"/>
      <charset val="204"/>
    </font>
    <font>
      <sz val="10"/>
      <name val="Arial Cyr"/>
      <family val="2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sz val="10"/>
      <name val="Arial Cyr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4"/>
      <name val="Times New Roman Cyr"/>
      <family val="1"/>
      <charset val="204"/>
    </font>
    <font>
      <b/>
      <sz val="10"/>
      <color indexed="8"/>
      <name val="Times New Roman"/>
      <family val="1"/>
      <charset val="204"/>
    </font>
    <font>
      <sz val="14"/>
      <name val="Times New Roman"/>
      <family val="1"/>
      <charset val="204"/>
    </font>
    <font>
      <sz val="14"/>
      <name val="Arial Cyr"/>
      <family val="2"/>
      <charset val="204"/>
    </font>
    <font>
      <sz val="16"/>
      <name val="Arial Cyr"/>
      <family val="2"/>
      <charset val="204"/>
    </font>
    <font>
      <b/>
      <i/>
      <sz val="16"/>
      <name val="Times New Roman"/>
      <family val="1"/>
      <charset val="204"/>
    </font>
    <font>
      <b/>
      <i/>
      <sz val="14"/>
      <name val="Arial Cyr"/>
      <charset val="204"/>
    </font>
    <font>
      <b/>
      <sz val="20"/>
      <color indexed="8"/>
      <name val="Times New Roman"/>
      <family val="1"/>
      <charset val="204"/>
    </font>
    <font>
      <sz val="12"/>
      <name val="Arial Cyr"/>
      <family val="2"/>
      <charset val="204"/>
    </font>
    <font>
      <b/>
      <sz val="12"/>
      <name val="Arial Cyr"/>
      <charset val="204"/>
    </font>
    <font>
      <sz val="10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8"/>
      <name val="Times New Roman"/>
      <family val="1"/>
      <charset val="204"/>
    </font>
    <font>
      <sz val="18"/>
      <name val="Times New Roman"/>
      <family val="1"/>
      <charset val="204"/>
    </font>
    <font>
      <b/>
      <sz val="16"/>
      <name val="Times New Roman Cyr"/>
      <charset val="204"/>
    </font>
    <font>
      <b/>
      <sz val="20"/>
      <name val="Arial Cyr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6"/>
      <color indexed="8"/>
      <name val="Times New Roman"/>
      <family val="1"/>
      <charset val="204"/>
    </font>
    <font>
      <b/>
      <i/>
      <sz val="16"/>
      <name val="Arial Cyr"/>
      <charset val="204"/>
    </font>
    <font>
      <b/>
      <sz val="18"/>
      <color indexed="8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20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 Cyr"/>
      <charset val="204"/>
    </font>
    <font>
      <b/>
      <sz val="1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8"/>
      <name val="Times New Roman Cyr"/>
      <family val="1"/>
      <charset val="204"/>
    </font>
    <font>
      <sz val="18"/>
      <color indexed="8"/>
      <name val="Times New Roman"/>
      <family val="1"/>
      <charset val="204"/>
    </font>
    <font>
      <sz val="18"/>
      <name val="Times New Roman Cyr"/>
      <family val="1"/>
      <charset val="204"/>
    </font>
    <font>
      <sz val="20"/>
      <name val="Arial Cyr"/>
      <family val="2"/>
      <charset val="204"/>
    </font>
    <font>
      <b/>
      <i/>
      <sz val="14"/>
      <name val="Times New Roman"/>
      <family val="1"/>
      <charset val="204"/>
    </font>
    <font>
      <sz val="16"/>
      <name val="Times New Roman Cyr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22"/>
      <name val="Arial Cyr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indexed="9"/>
        <bgColor indexed="64"/>
      </patternFill>
    </fill>
  </fills>
  <borders count="115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/>
      <right/>
      <top style="medium">
        <color indexed="64"/>
      </top>
      <bottom style="medium">
        <color indexed="8"/>
      </bottom>
      <diagonal/>
    </border>
    <border>
      <left/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8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indexed="64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8"/>
      </top>
      <bottom style="medium">
        <color auto="1"/>
      </bottom>
      <diagonal/>
    </border>
    <border>
      <left/>
      <right style="medium">
        <color indexed="8"/>
      </right>
      <top style="medium">
        <color indexed="8"/>
      </top>
      <bottom style="medium">
        <color auto="1"/>
      </bottom>
      <diagonal/>
    </border>
    <border>
      <left style="medium">
        <color indexed="8"/>
      </left>
      <right/>
      <top style="medium">
        <color indexed="8"/>
      </top>
      <bottom style="medium">
        <color auto="1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8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8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5">
    <xf numFmtId="0" fontId="0" fillId="0" borderId="0"/>
    <xf numFmtId="0" fontId="7" fillId="2" borderId="0">
      <alignment horizontal="center" vertical="center"/>
    </xf>
    <xf numFmtId="0" fontId="7" fillId="3" borderId="0">
      <alignment horizontal="center" vertical="center"/>
    </xf>
    <xf numFmtId="0" fontId="9" fillId="2" borderId="0">
      <alignment horizontal="center" vertical="center"/>
    </xf>
    <xf numFmtId="0" fontId="9" fillId="3" borderId="0">
      <alignment horizontal="center" vertical="center"/>
    </xf>
    <xf numFmtId="0" fontId="11" fillId="2" borderId="0">
      <alignment horizontal="left" vertical="center"/>
    </xf>
    <xf numFmtId="0" fontId="10" fillId="2" borderId="0">
      <alignment horizontal="left" vertical="center"/>
    </xf>
    <xf numFmtId="0" fontId="8" fillId="2" borderId="0">
      <alignment horizontal="center" vertical="center"/>
    </xf>
    <xf numFmtId="0" fontId="8" fillId="3" borderId="0">
      <alignment horizontal="center" vertical="center"/>
    </xf>
    <xf numFmtId="0" fontId="13" fillId="2" borderId="0">
      <alignment horizontal="center" vertical="center"/>
    </xf>
    <xf numFmtId="0" fontId="13" fillId="3" borderId="0">
      <alignment horizontal="center" vertical="center"/>
    </xf>
    <xf numFmtId="164" fontId="4" fillId="0" borderId="0" applyFont="0" applyFill="0" applyBorder="0" applyAlignment="0" applyProtection="0"/>
    <xf numFmtId="0" fontId="4" fillId="0" borderId="0"/>
    <xf numFmtId="0" fontId="1" fillId="0" borderId="0"/>
    <xf numFmtId="0" fontId="1" fillId="0" borderId="0"/>
  </cellStyleXfs>
  <cellXfs count="503">
    <xf numFmtId="0" fontId="0" fillId="0" borderId="0" xfId="0"/>
    <xf numFmtId="0" fontId="1" fillId="4" borderId="0" xfId="14" applyFill="1"/>
    <xf numFmtId="0" fontId="3" fillId="4" borderId="0" xfId="14" applyFont="1" applyFill="1" applyAlignment="1">
      <alignment horizontal="center"/>
    </xf>
    <xf numFmtId="0" fontId="28" fillId="4" borderId="1" xfId="14" applyFont="1" applyFill="1" applyBorder="1" applyAlignment="1">
      <alignment horizontal="center" vertical="center" wrapText="1"/>
    </xf>
    <xf numFmtId="0" fontId="1" fillId="4" borderId="0" xfId="14" applyFill="1" applyBorder="1"/>
    <xf numFmtId="0" fontId="7" fillId="5" borderId="0" xfId="10" applyFont="1" applyFill="1" applyBorder="1" applyAlignment="1">
      <alignment vertical="center" wrapText="1"/>
    </xf>
    <xf numFmtId="0" fontId="14" fillId="4" borderId="0" xfId="14" applyFont="1" applyFill="1" applyBorder="1"/>
    <xf numFmtId="0" fontId="7" fillId="4" borderId="0" xfId="1" quotePrefix="1" applyFont="1" applyFill="1" applyBorder="1" applyAlignment="1">
      <alignment horizontal="center" vertical="center" wrapText="1"/>
    </xf>
    <xf numFmtId="0" fontId="7" fillId="4" borderId="0" xfId="7" quotePrefix="1" applyFont="1" applyFill="1" applyBorder="1" applyAlignment="1">
      <alignment horizontal="center" vertical="center" wrapText="1"/>
    </xf>
    <xf numFmtId="0" fontId="7" fillId="4" borderId="0" xfId="3" quotePrefix="1" applyFont="1" applyFill="1" applyBorder="1" applyAlignment="1">
      <alignment horizontal="center" vertical="center" textRotation="255" wrapText="1"/>
    </xf>
    <xf numFmtId="0" fontId="15" fillId="4" borderId="0" xfId="14" applyFont="1" applyFill="1"/>
    <xf numFmtId="0" fontId="29" fillId="4" borderId="2" xfId="14" applyFont="1" applyFill="1" applyBorder="1" applyAlignment="1">
      <alignment horizontal="center" vertical="center" wrapText="1"/>
    </xf>
    <xf numFmtId="0" fontId="30" fillId="4" borderId="3" xfId="14" applyFont="1" applyFill="1" applyBorder="1" applyAlignment="1">
      <alignment horizontal="center" vertical="center" wrapText="1"/>
    </xf>
    <xf numFmtId="0" fontId="12" fillId="4" borderId="0" xfId="0" applyFont="1" applyFill="1" applyBorder="1" applyAlignment="1">
      <alignment horizontal="center" wrapText="1"/>
    </xf>
    <xf numFmtId="0" fontId="2" fillId="4" borderId="0" xfId="13" applyFont="1" applyFill="1" applyAlignment="1"/>
    <xf numFmtId="0" fontId="6" fillId="4" borderId="0" xfId="13" applyFont="1" applyFill="1" applyAlignment="1"/>
    <xf numFmtId="0" fontId="16" fillId="4" borderId="0" xfId="14" applyFont="1" applyFill="1"/>
    <xf numFmtId="164" fontId="1" fillId="4" borderId="0" xfId="11" applyFont="1" applyFill="1"/>
    <xf numFmtId="0" fontId="20" fillId="4" borderId="0" xfId="14" applyFont="1" applyFill="1" applyBorder="1" applyAlignment="1">
      <alignment horizontal="center"/>
    </xf>
    <xf numFmtId="0" fontId="21" fillId="4" borderId="0" xfId="14" applyFont="1" applyFill="1" applyBorder="1" applyAlignment="1">
      <alignment horizontal="center"/>
    </xf>
    <xf numFmtId="0" fontId="22" fillId="4" borderId="0" xfId="14" applyFont="1" applyFill="1"/>
    <xf numFmtId="0" fontId="2" fillId="4" borderId="0" xfId="14" applyFont="1" applyFill="1" applyAlignment="1">
      <alignment horizontal="center"/>
    </xf>
    <xf numFmtId="0" fontId="2" fillId="4" borderId="0" xfId="14" applyFont="1" applyFill="1" applyAlignment="1">
      <alignment horizontal="center" vertical="center"/>
    </xf>
    <xf numFmtId="0" fontId="2" fillId="4" borderId="7" xfId="13" applyFont="1" applyFill="1" applyBorder="1" applyAlignment="1">
      <alignment horizontal="left" vertical="center" wrapText="1"/>
    </xf>
    <xf numFmtId="0" fontId="18" fillId="4" borderId="0" xfId="0" applyFont="1" applyFill="1" applyBorder="1" applyAlignment="1">
      <alignment horizontal="left" vertical="center" wrapText="1"/>
    </xf>
    <xf numFmtId="0" fontId="5" fillId="4" borderId="7" xfId="13" applyFont="1" applyFill="1" applyBorder="1" applyAlignment="1">
      <alignment horizontal="left" vertical="center" wrapText="1"/>
    </xf>
    <xf numFmtId="0" fontId="27" fillId="4" borderId="0" xfId="14" applyFont="1" applyFill="1"/>
    <xf numFmtId="0" fontId="17" fillId="4" borderId="19" xfId="0" applyFont="1" applyFill="1" applyBorder="1" applyAlignment="1">
      <alignment horizontal="left" vertical="center" wrapText="1"/>
    </xf>
    <xf numFmtId="0" fontId="26" fillId="4" borderId="33" xfId="12" applyFont="1" applyFill="1" applyBorder="1" applyAlignment="1">
      <alignment wrapText="1"/>
    </xf>
    <xf numFmtId="0" fontId="2" fillId="4" borderId="33" xfId="13" applyFont="1" applyFill="1" applyBorder="1" applyAlignment="1">
      <alignment horizontal="left" vertical="center" wrapText="1"/>
    </xf>
    <xf numFmtId="0" fontId="2" fillId="4" borderId="13" xfId="13" applyFont="1" applyFill="1" applyBorder="1" applyAlignment="1">
      <alignment horizontal="left" vertical="center" wrapText="1"/>
    </xf>
    <xf numFmtId="0" fontId="2" fillId="4" borderId="12" xfId="13" applyFont="1" applyFill="1" applyBorder="1" applyAlignment="1">
      <alignment vertical="center" wrapText="1"/>
    </xf>
    <xf numFmtId="0" fontId="33" fillId="4" borderId="15" xfId="0" applyFont="1" applyFill="1" applyBorder="1" applyAlignment="1">
      <alignment horizontal="left" vertical="center" wrapText="1"/>
    </xf>
    <xf numFmtId="0" fontId="7" fillId="4" borderId="58" xfId="10" quotePrefix="1" applyFont="1" applyFill="1" applyBorder="1" applyAlignment="1">
      <alignment horizontal="center" vertical="center" wrapText="1"/>
    </xf>
    <xf numFmtId="0" fontId="28" fillId="4" borderId="56" xfId="14" applyFont="1" applyFill="1" applyBorder="1" applyAlignment="1">
      <alignment horizontal="center" vertical="center" wrapText="1"/>
    </xf>
    <xf numFmtId="0" fontId="28" fillId="4" borderId="60" xfId="14" applyFont="1" applyFill="1" applyBorder="1" applyAlignment="1">
      <alignment horizontal="center" vertical="center" wrapText="1"/>
    </xf>
    <xf numFmtId="0" fontId="7" fillId="4" borderId="64" xfId="10" quotePrefix="1" applyFont="1" applyFill="1" applyBorder="1" applyAlignment="1">
      <alignment horizontal="center" vertical="center" wrapText="1"/>
    </xf>
    <xf numFmtId="0" fontId="26" fillId="4" borderId="29" xfId="12" applyFont="1" applyFill="1" applyBorder="1" applyAlignment="1">
      <alignment vertical="center" wrapText="1"/>
    </xf>
    <xf numFmtId="0" fontId="34" fillId="5" borderId="0" xfId="10" applyFont="1" applyFill="1" applyBorder="1" applyAlignment="1">
      <alignment vertical="center" wrapText="1"/>
    </xf>
    <xf numFmtId="0" fontId="2" fillId="4" borderId="21" xfId="0" applyFont="1" applyFill="1" applyBorder="1" applyAlignment="1">
      <alignment horizontal="left" vertical="center" wrapText="1"/>
    </xf>
    <xf numFmtId="0" fontId="25" fillId="4" borderId="21" xfId="14" applyFont="1" applyFill="1" applyBorder="1" applyAlignment="1">
      <alignment horizontal="center"/>
    </xf>
    <xf numFmtId="0" fontId="25" fillId="4" borderId="22" xfId="14" applyFont="1" applyFill="1" applyBorder="1" applyAlignment="1">
      <alignment horizontal="center"/>
    </xf>
    <xf numFmtId="0" fontId="25" fillId="4" borderId="23" xfId="14" applyFont="1" applyFill="1" applyBorder="1" applyAlignment="1">
      <alignment horizontal="center"/>
    </xf>
    <xf numFmtId="1" fontId="25" fillId="4" borderId="30" xfId="14" applyNumberFormat="1" applyFont="1" applyFill="1" applyBorder="1" applyAlignment="1">
      <alignment horizontal="center"/>
    </xf>
    <xf numFmtId="1" fontId="25" fillId="4" borderId="27" xfId="14" applyNumberFormat="1" applyFont="1" applyFill="1" applyBorder="1" applyAlignment="1">
      <alignment horizontal="center"/>
    </xf>
    <xf numFmtId="1" fontId="25" fillId="4" borderId="34" xfId="14" applyNumberFormat="1" applyFont="1" applyFill="1" applyBorder="1" applyAlignment="1">
      <alignment horizontal="center"/>
    </xf>
    <xf numFmtId="1" fontId="25" fillId="4" borderId="21" xfId="14" applyNumberFormat="1" applyFont="1" applyFill="1" applyBorder="1" applyAlignment="1">
      <alignment horizontal="center"/>
    </xf>
    <xf numFmtId="1" fontId="25" fillId="4" borderId="22" xfId="14" applyNumberFormat="1" applyFont="1" applyFill="1" applyBorder="1" applyAlignment="1">
      <alignment horizontal="center"/>
    </xf>
    <xf numFmtId="1" fontId="25" fillId="4" borderId="25" xfId="14" applyNumberFormat="1" applyFont="1" applyFill="1" applyBorder="1" applyAlignment="1">
      <alignment horizontal="center"/>
    </xf>
    <xf numFmtId="1" fontId="25" fillId="4" borderId="24" xfId="14" applyNumberFormat="1" applyFont="1" applyFill="1" applyBorder="1" applyAlignment="1">
      <alignment horizontal="center"/>
    </xf>
    <xf numFmtId="1" fontId="25" fillId="4" borderId="26" xfId="14" applyNumberFormat="1" applyFont="1" applyFill="1" applyBorder="1" applyAlignment="1">
      <alignment horizontal="center"/>
    </xf>
    <xf numFmtId="1" fontId="25" fillId="4" borderId="28" xfId="14" applyNumberFormat="1" applyFont="1" applyFill="1" applyBorder="1" applyAlignment="1">
      <alignment horizontal="center"/>
    </xf>
    <xf numFmtId="1" fontId="25" fillId="4" borderId="23" xfId="14" applyNumberFormat="1" applyFont="1" applyFill="1" applyBorder="1" applyAlignment="1">
      <alignment horizontal="center"/>
    </xf>
    <xf numFmtId="0" fontId="25" fillId="4" borderId="25" xfId="14" applyFont="1" applyFill="1" applyBorder="1" applyAlignment="1">
      <alignment horizontal="center"/>
    </xf>
    <xf numFmtId="0" fontId="25" fillId="4" borderId="24" xfId="14" applyFont="1" applyFill="1" applyBorder="1" applyAlignment="1">
      <alignment horizontal="center"/>
    </xf>
    <xf numFmtId="0" fontId="25" fillId="4" borderId="30" xfId="14" applyFont="1" applyFill="1" applyBorder="1" applyAlignment="1">
      <alignment horizontal="center"/>
    </xf>
    <xf numFmtId="0" fontId="25" fillId="4" borderId="27" xfId="14" applyFont="1" applyFill="1" applyBorder="1" applyAlignment="1">
      <alignment horizontal="center"/>
    </xf>
    <xf numFmtId="0" fontId="25" fillId="4" borderId="31" xfId="14" applyFont="1" applyFill="1" applyBorder="1" applyAlignment="1">
      <alignment horizontal="center"/>
    </xf>
    <xf numFmtId="0" fontId="25" fillId="4" borderId="32" xfId="14" applyFont="1" applyFill="1" applyBorder="1" applyAlignment="1">
      <alignment horizontal="center"/>
    </xf>
    <xf numFmtId="0" fontId="25" fillId="4" borderId="26" xfId="14" applyFont="1" applyFill="1" applyBorder="1" applyAlignment="1">
      <alignment horizontal="center"/>
    </xf>
    <xf numFmtId="0" fontId="25" fillId="4" borderId="28" xfId="14" applyFont="1" applyFill="1" applyBorder="1" applyAlignment="1">
      <alignment horizontal="center"/>
    </xf>
    <xf numFmtId="0" fontId="25" fillId="4" borderId="33" xfId="14" applyFont="1" applyFill="1" applyBorder="1" applyAlignment="1">
      <alignment horizontal="center"/>
    </xf>
    <xf numFmtId="0" fontId="25" fillId="4" borderId="34" xfId="14" applyFont="1" applyFill="1" applyBorder="1" applyAlignment="1">
      <alignment horizontal="center"/>
    </xf>
    <xf numFmtId="0" fontId="25" fillId="4" borderId="36" xfId="14" applyFont="1" applyFill="1" applyBorder="1" applyAlignment="1">
      <alignment horizontal="center"/>
    </xf>
    <xf numFmtId="0" fontId="25" fillId="4" borderId="37" xfId="14" applyFont="1" applyFill="1" applyBorder="1" applyAlignment="1">
      <alignment horizontal="center"/>
    </xf>
    <xf numFmtId="0" fontId="25" fillId="4" borderId="38" xfId="14" applyFont="1" applyFill="1" applyBorder="1" applyAlignment="1">
      <alignment horizontal="center"/>
    </xf>
    <xf numFmtId="0" fontId="25" fillId="4" borderId="39" xfId="14" applyFont="1" applyFill="1" applyBorder="1" applyAlignment="1">
      <alignment horizontal="center"/>
    </xf>
    <xf numFmtId="0" fontId="25" fillId="4" borderId="40" xfId="14" applyFont="1" applyFill="1" applyBorder="1" applyAlignment="1">
      <alignment horizontal="center"/>
    </xf>
    <xf numFmtId="0" fontId="25" fillId="4" borderId="13" xfId="14" applyFont="1" applyFill="1" applyBorder="1" applyAlignment="1">
      <alignment horizontal="center"/>
    </xf>
    <xf numFmtId="0" fontId="25" fillId="4" borderId="35" xfId="14" applyFont="1" applyFill="1" applyBorder="1" applyAlignment="1">
      <alignment horizontal="center"/>
    </xf>
    <xf numFmtId="0" fontId="25" fillId="4" borderId="41" xfId="14" applyFont="1" applyFill="1" applyBorder="1" applyAlignment="1">
      <alignment horizontal="center"/>
    </xf>
    <xf numFmtId="0" fontId="25" fillId="4" borderId="17" xfId="14" applyFont="1" applyFill="1" applyBorder="1" applyAlignment="1">
      <alignment horizontal="center"/>
    </xf>
    <xf numFmtId="0" fontId="25" fillId="4" borderId="19" xfId="14" applyFont="1" applyFill="1" applyBorder="1" applyAlignment="1">
      <alignment horizontal="center"/>
    </xf>
    <xf numFmtId="0" fontId="25" fillId="4" borderId="42" xfId="14" applyFont="1" applyFill="1" applyBorder="1" applyAlignment="1">
      <alignment horizontal="center"/>
    </xf>
    <xf numFmtId="0" fontId="25" fillId="4" borderId="43" xfId="14" applyFont="1" applyFill="1" applyBorder="1" applyAlignment="1">
      <alignment horizontal="center"/>
    </xf>
    <xf numFmtId="1" fontId="25" fillId="4" borderId="32" xfId="14" applyNumberFormat="1" applyFont="1" applyFill="1" applyBorder="1" applyAlignment="1">
      <alignment horizontal="center"/>
    </xf>
    <xf numFmtId="1" fontId="25" fillId="4" borderId="31" xfId="14" applyNumberFormat="1" applyFont="1" applyFill="1" applyBorder="1" applyAlignment="1">
      <alignment horizontal="center"/>
    </xf>
    <xf numFmtId="0" fontId="25" fillId="4" borderId="8" xfId="14" applyFont="1" applyFill="1" applyBorder="1" applyAlignment="1">
      <alignment horizontal="center"/>
    </xf>
    <xf numFmtId="0" fontId="25" fillId="4" borderId="44" xfId="14" applyFont="1" applyFill="1" applyBorder="1" applyAlignment="1">
      <alignment horizontal="center"/>
    </xf>
    <xf numFmtId="0" fontId="25" fillId="4" borderId="45" xfId="14" applyFont="1" applyFill="1" applyBorder="1" applyAlignment="1">
      <alignment horizontal="center"/>
    </xf>
    <xf numFmtId="0" fontId="25" fillId="4" borderId="20" xfId="14" applyFont="1" applyFill="1" applyBorder="1" applyAlignment="1">
      <alignment horizontal="center"/>
    </xf>
    <xf numFmtId="0" fontId="25" fillId="4" borderId="29" xfId="14" applyFont="1" applyFill="1" applyBorder="1" applyAlignment="1">
      <alignment horizontal="center"/>
    </xf>
    <xf numFmtId="0" fontId="25" fillId="4" borderId="47" xfId="14" applyFont="1" applyFill="1" applyBorder="1" applyAlignment="1">
      <alignment horizontal="center"/>
    </xf>
    <xf numFmtId="0" fontId="2" fillId="4" borderId="59" xfId="0" applyFont="1" applyFill="1" applyBorder="1" applyAlignment="1">
      <alignment horizontal="left" vertical="center" wrapText="1"/>
    </xf>
    <xf numFmtId="0" fontId="2" fillId="4" borderId="49" xfId="0" applyFont="1" applyFill="1" applyBorder="1" applyAlignment="1">
      <alignment horizontal="left" vertical="center" wrapText="1"/>
    </xf>
    <xf numFmtId="0" fontId="2" fillId="4" borderId="30" xfId="0" applyFont="1" applyFill="1" applyBorder="1" applyAlignment="1">
      <alignment horizontal="left" vertical="center" wrapText="1"/>
    </xf>
    <xf numFmtId="0" fontId="2" fillId="4" borderId="26" xfId="0" applyFont="1" applyFill="1" applyBorder="1" applyAlignment="1">
      <alignment horizontal="left" vertical="center" wrapText="1"/>
    </xf>
    <xf numFmtId="0" fontId="2" fillId="4" borderId="63" xfId="0" applyFont="1" applyFill="1" applyBorder="1" applyAlignment="1">
      <alignment horizontal="left" vertical="center" wrapText="1"/>
    </xf>
    <xf numFmtId="0" fontId="17" fillId="4" borderId="35" xfId="0" applyFont="1" applyFill="1" applyBorder="1" applyAlignment="1">
      <alignment horizontal="left" vertical="center" wrapText="1"/>
    </xf>
    <xf numFmtId="0" fontId="17" fillId="4" borderId="33" xfId="0" applyFont="1" applyFill="1" applyBorder="1" applyAlignment="1">
      <alignment horizontal="left" vertical="center" wrapText="1"/>
    </xf>
    <xf numFmtId="0" fontId="17" fillId="4" borderId="58" xfId="0" applyFont="1" applyFill="1" applyBorder="1" applyAlignment="1">
      <alignment horizontal="left" vertical="center" wrapText="1"/>
    </xf>
    <xf numFmtId="0" fontId="2" fillId="4" borderId="46" xfId="0" applyFont="1" applyFill="1" applyBorder="1" applyAlignment="1">
      <alignment horizontal="left" vertical="center" wrapText="1"/>
    </xf>
    <xf numFmtId="0" fontId="17" fillId="4" borderId="28" xfId="0" applyFont="1" applyFill="1" applyBorder="1" applyAlignment="1">
      <alignment horizontal="left" vertical="center" wrapText="1"/>
    </xf>
    <xf numFmtId="0" fontId="17" fillId="4" borderId="49" xfId="0" applyFont="1" applyFill="1" applyBorder="1" applyAlignment="1">
      <alignment horizontal="left" vertical="center" wrapText="1"/>
    </xf>
    <xf numFmtId="0" fontId="2" fillId="4" borderId="66" xfId="13" applyFont="1" applyFill="1" applyBorder="1" applyAlignment="1">
      <alignment horizontal="left" vertical="center" wrapText="1"/>
    </xf>
    <xf numFmtId="0" fontId="6" fillId="4" borderId="21" xfId="0" applyFont="1" applyFill="1" applyBorder="1" applyAlignment="1">
      <alignment horizontal="left" vertical="center" wrapText="1"/>
    </xf>
    <xf numFmtId="0" fontId="2" fillId="4" borderId="66" xfId="14" applyFont="1" applyFill="1" applyBorder="1" applyAlignment="1">
      <alignment horizontal="left" vertical="center" wrapText="1"/>
    </xf>
    <xf numFmtId="0" fontId="2" fillId="4" borderId="70" xfId="13" applyFont="1" applyFill="1" applyBorder="1" applyAlignment="1">
      <alignment vertical="center" wrapText="1"/>
    </xf>
    <xf numFmtId="0" fontId="2" fillId="4" borderId="20" xfId="0" applyFont="1" applyFill="1" applyBorder="1" applyAlignment="1">
      <alignment horizontal="left" vertical="center" wrapText="1"/>
    </xf>
    <xf numFmtId="0" fontId="17" fillId="4" borderId="13" xfId="0" applyFont="1" applyFill="1" applyBorder="1" applyAlignment="1">
      <alignment horizontal="left" vertical="center" wrapText="1"/>
    </xf>
    <xf numFmtId="0" fontId="28" fillId="4" borderId="64" xfId="13" applyFont="1" applyFill="1" applyBorder="1" applyAlignment="1">
      <alignment horizontal="center" vertical="center" wrapText="1"/>
    </xf>
    <xf numFmtId="0" fontId="28" fillId="4" borderId="5" xfId="13" applyFont="1" applyFill="1" applyBorder="1" applyAlignment="1">
      <alignment horizontal="center" vertical="center" wrapText="1"/>
    </xf>
    <xf numFmtId="0" fontId="31" fillId="4" borderId="64" xfId="14" applyFont="1" applyFill="1" applyBorder="1" applyAlignment="1">
      <alignment horizontal="center" vertical="center" wrapText="1"/>
    </xf>
    <xf numFmtId="0" fontId="31" fillId="4" borderId="5" xfId="14" applyFont="1" applyFill="1" applyBorder="1" applyAlignment="1">
      <alignment horizontal="center" vertical="center" wrapText="1"/>
    </xf>
    <xf numFmtId="0" fontId="31" fillId="4" borderId="6" xfId="14" applyFont="1" applyFill="1" applyBorder="1" applyAlignment="1">
      <alignment horizontal="center" vertical="center" wrapText="1"/>
    </xf>
    <xf numFmtId="0" fontId="28" fillId="4" borderId="57" xfId="14" applyFont="1" applyFill="1" applyBorder="1" applyAlignment="1">
      <alignment horizontal="center" vertical="center"/>
    </xf>
    <xf numFmtId="0" fontId="28" fillId="4" borderId="60" xfId="14" applyFont="1" applyFill="1" applyBorder="1" applyAlignment="1">
      <alignment horizontal="center" vertical="center"/>
    </xf>
    <xf numFmtId="0" fontId="28" fillId="4" borderId="58" xfId="14" applyFont="1" applyFill="1" applyBorder="1" applyAlignment="1">
      <alignment horizontal="center" vertical="center"/>
    </xf>
    <xf numFmtId="0" fontId="28" fillId="4" borderId="11" xfId="14" applyFont="1" applyFill="1" applyBorder="1" applyAlignment="1">
      <alignment horizontal="center" vertical="center"/>
    </xf>
    <xf numFmtId="0" fontId="30" fillId="4" borderId="65" xfId="14" applyFont="1" applyFill="1" applyBorder="1" applyAlignment="1">
      <alignment horizontal="center" vertical="center" wrapText="1"/>
    </xf>
    <xf numFmtId="0" fontId="29" fillId="4" borderId="68" xfId="14" applyFont="1" applyFill="1" applyBorder="1" applyAlignment="1">
      <alignment horizontal="center" vertical="center" wrapText="1"/>
    </xf>
    <xf numFmtId="0" fontId="24" fillId="4" borderId="8" xfId="13" applyFont="1" applyFill="1" applyBorder="1" applyAlignment="1">
      <alignment horizontal="center" vertical="center"/>
    </xf>
    <xf numFmtId="0" fontId="24" fillId="4" borderId="4" xfId="13" applyFont="1" applyFill="1" applyBorder="1" applyAlignment="1">
      <alignment horizontal="center" vertical="center"/>
    </xf>
    <xf numFmtId="0" fontId="24" fillId="4" borderId="9" xfId="13" applyFont="1" applyFill="1" applyBorder="1" applyAlignment="1">
      <alignment horizontal="center" vertical="center"/>
    </xf>
    <xf numFmtId="0" fontId="24" fillId="4" borderId="10" xfId="13" applyFont="1" applyFill="1" applyBorder="1" applyAlignment="1">
      <alignment horizontal="center" vertical="center"/>
    </xf>
    <xf numFmtId="0" fontId="24" fillId="4" borderId="70" xfId="12" applyFont="1" applyFill="1" applyBorder="1" applyAlignment="1">
      <alignment horizontal="center" vertical="center" wrapText="1"/>
    </xf>
    <xf numFmtId="0" fontId="24" fillId="4" borderId="15" xfId="12" applyFont="1" applyFill="1" applyBorder="1" applyAlignment="1">
      <alignment horizontal="center" vertical="center" wrapText="1"/>
    </xf>
    <xf numFmtId="0" fontId="30" fillId="4" borderId="75" xfId="14" applyFont="1" applyFill="1" applyBorder="1" applyAlignment="1">
      <alignment horizontal="center" vertical="center" wrapText="1"/>
    </xf>
    <xf numFmtId="0" fontId="29" fillId="4" borderId="62" xfId="14" applyFont="1" applyFill="1" applyBorder="1" applyAlignment="1">
      <alignment horizontal="center" vertical="center" wrapText="1"/>
    </xf>
    <xf numFmtId="0" fontId="17" fillId="4" borderId="40" xfId="0" applyFont="1" applyFill="1" applyBorder="1" applyAlignment="1">
      <alignment horizontal="left" vertical="center" wrapText="1"/>
    </xf>
    <xf numFmtId="0" fontId="2" fillId="4" borderId="45" xfId="13" applyFont="1" applyFill="1" applyBorder="1" applyAlignment="1">
      <alignment horizontal="left" vertical="center" wrapText="1"/>
    </xf>
    <xf numFmtId="0" fontId="24" fillId="4" borderId="66" xfId="13" applyFont="1" applyFill="1" applyBorder="1" applyAlignment="1">
      <alignment horizontal="center" vertical="center" wrapText="1"/>
    </xf>
    <xf numFmtId="0" fontId="24" fillId="4" borderId="15" xfId="13" applyFont="1" applyFill="1" applyBorder="1" applyAlignment="1">
      <alignment horizontal="center" vertical="center" wrapText="1"/>
    </xf>
    <xf numFmtId="0" fontId="30" fillId="4" borderId="66" xfId="14" applyFont="1" applyFill="1" applyBorder="1" applyAlignment="1">
      <alignment horizontal="center" vertical="center" wrapText="1"/>
    </xf>
    <xf numFmtId="0" fontId="31" fillId="4" borderId="82" xfId="14" applyFont="1" applyFill="1" applyBorder="1" applyAlignment="1">
      <alignment horizontal="center" vertical="center"/>
    </xf>
    <xf numFmtId="0" fontId="31" fillId="4" borderId="81" xfId="14" applyFont="1" applyFill="1" applyBorder="1" applyAlignment="1">
      <alignment horizontal="center" vertical="center"/>
    </xf>
    <xf numFmtId="0" fontId="31" fillId="4" borderId="80" xfId="14" applyFont="1" applyFill="1" applyBorder="1" applyAlignment="1">
      <alignment horizontal="center" vertical="center"/>
    </xf>
    <xf numFmtId="0" fontId="36" fillId="4" borderId="66" xfId="14" applyFont="1" applyFill="1" applyBorder="1" applyAlignment="1">
      <alignment horizontal="left" vertical="center" wrapText="1"/>
    </xf>
    <xf numFmtId="0" fontId="23" fillId="4" borderId="58" xfId="1" applyFont="1" applyFill="1" applyBorder="1" applyAlignment="1">
      <alignment horizontal="center" vertical="center" wrapText="1"/>
    </xf>
    <xf numFmtId="0" fontId="23" fillId="4" borderId="14" xfId="1" applyFont="1" applyFill="1" applyBorder="1" applyAlignment="1">
      <alignment horizontal="center" vertical="center" wrapText="1"/>
    </xf>
    <xf numFmtId="0" fontId="23" fillId="4" borderId="11" xfId="1" applyFont="1" applyFill="1" applyBorder="1" applyAlignment="1">
      <alignment horizontal="center" vertical="center" wrapText="1"/>
    </xf>
    <xf numFmtId="0" fontId="38" fillId="4" borderId="0" xfId="14" applyFont="1" applyFill="1" applyBorder="1" applyAlignment="1">
      <alignment horizontal="center"/>
    </xf>
    <xf numFmtId="0" fontId="25" fillId="4" borderId="65" xfId="14" applyFont="1" applyFill="1" applyBorder="1" applyAlignment="1">
      <alignment horizontal="center"/>
    </xf>
    <xf numFmtId="0" fontId="25" fillId="4" borderId="68" xfId="14" applyFont="1" applyFill="1" applyBorder="1" applyAlignment="1">
      <alignment horizontal="center"/>
    </xf>
    <xf numFmtId="0" fontId="25" fillId="4" borderId="70" xfId="14" applyFont="1" applyFill="1" applyBorder="1" applyAlignment="1">
      <alignment horizontal="center"/>
    </xf>
    <xf numFmtId="0" fontId="25" fillId="4" borderId="69" xfId="14" applyFont="1" applyFill="1" applyBorder="1" applyAlignment="1">
      <alignment horizontal="center"/>
    </xf>
    <xf numFmtId="0" fontId="25" fillId="4" borderId="67" xfId="14" applyFont="1" applyFill="1" applyBorder="1" applyAlignment="1">
      <alignment horizontal="center"/>
    </xf>
    <xf numFmtId="0" fontId="5" fillId="4" borderId="0" xfId="14" applyFont="1" applyFill="1" applyBorder="1" applyAlignment="1">
      <alignment horizontal="center"/>
    </xf>
    <xf numFmtId="0" fontId="37" fillId="4" borderId="0" xfId="14" applyFont="1" applyFill="1" applyBorder="1" applyAlignment="1">
      <alignment horizontal="center"/>
    </xf>
    <xf numFmtId="0" fontId="22" fillId="4" borderId="0" xfId="14" applyFont="1" applyFill="1" applyBorder="1"/>
    <xf numFmtId="0" fontId="24" fillId="4" borderId="66" xfId="14" applyFont="1" applyFill="1" applyBorder="1" applyAlignment="1">
      <alignment horizontal="left" vertical="center" wrapText="1"/>
    </xf>
    <xf numFmtId="0" fontId="36" fillId="4" borderId="8" xfId="14" applyFont="1" applyFill="1" applyBorder="1" applyAlignment="1">
      <alignment horizontal="center"/>
    </xf>
    <xf numFmtId="0" fontId="36" fillId="4" borderId="4" xfId="14" applyFont="1" applyFill="1" applyBorder="1" applyAlignment="1">
      <alignment horizontal="center"/>
    </xf>
    <xf numFmtId="0" fontId="36" fillId="4" borderId="9" xfId="14" applyFont="1" applyFill="1" applyBorder="1" applyAlignment="1">
      <alignment horizontal="center"/>
    </xf>
    <xf numFmtId="0" fontId="36" fillId="4" borderId="10" xfId="14" applyFont="1" applyFill="1" applyBorder="1" applyAlignment="1">
      <alignment horizontal="center"/>
    </xf>
    <xf numFmtId="0" fontId="36" fillId="4" borderId="65" xfId="14" applyFont="1" applyFill="1" applyBorder="1" applyAlignment="1">
      <alignment horizontal="center"/>
    </xf>
    <xf numFmtId="0" fontId="19" fillId="4" borderId="0" xfId="5" applyFont="1" applyFill="1" applyBorder="1" applyAlignment="1">
      <alignment vertical="center" wrapText="1"/>
    </xf>
    <xf numFmtId="0" fontId="40" fillId="4" borderId="66" xfId="14" applyFont="1" applyFill="1" applyBorder="1" applyAlignment="1">
      <alignment horizontal="center" vertical="center" wrapText="1"/>
    </xf>
    <xf numFmtId="0" fontId="41" fillId="6" borderId="68" xfId="3" quotePrefix="1" applyFont="1" applyFill="1" applyBorder="1" applyAlignment="1">
      <alignment horizontal="center" vertical="center" wrapText="1"/>
    </xf>
    <xf numFmtId="0" fontId="40" fillId="4" borderId="69" xfId="14" applyFont="1" applyFill="1" applyBorder="1" applyAlignment="1">
      <alignment horizontal="center" vertical="center" wrapText="1"/>
    </xf>
    <xf numFmtId="0" fontId="40" fillId="4" borderId="65" xfId="14" applyFont="1" applyFill="1" applyBorder="1" applyAlignment="1">
      <alignment horizontal="center" vertical="center" wrapText="1"/>
    </xf>
    <xf numFmtId="0" fontId="41" fillId="6" borderId="67" xfId="3" quotePrefix="1" applyFont="1" applyFill="1" applyBorder="1" applyAlignment="1">
      <alignment horizontal="center" vertical="center" wrapText="1"/>
    </xf>
    <xf numFmtId="0" fontId="40" fillId="4" borderId="70" xfId="14" applyFont="1" applyFill="1" applyBorder="1" applyAlignment="1">
      <alignment horizontal="center" vertical="center" wrapText="1"/>
    </xf>
    <xf numFmtId="0" fontId="40" fillId="4" borderId="56" xfId="14" applyFont="1" applyFill="1" applyBorder="1" applyAlignment="1">
      <alignment horizontal="center" vertical="center" wrapText="1"/>
    </xf>
    <xf numFmtId="0" fontId="40" fillId="4" borderId="73" xfId="14" applyFont="1" applyFill="1" applyBorder="1" applyAlignment="1">
      <alignment horizontal="center" vertical="center" wrapText="1"/>
    </xf>
    <xf numFmtId="0" fontId="41" fillId="4" borderId="67" xfId="3" quotePrefix="1" applyFont="1" applyFill="1" applyBorder="1" applyAlignment="1">
      <alignment horizontal="center" vertical="center" wrapText="1"/>
    </xf>
    <xf numFmtId="0" fontId="41" fillId="4" borderId="65" xfId="3" quotePrefix="1" applyFont="1" applyFill="1" applyBorder="1" applyAlignment="1">
      <alignment horizontal="center" vertical="center" wrapText="1"/>
    </xf>
    <xf numFmtId="0" fontId="29" fillId="4" borderId="65" xfId="14" applyFont="1" applyFill="1" applyBorder="1" applyAlignment="1">
      <alignment horizontal="center" vertical="center" wrapText="1"/>
    </xf>
    <xf numFmtId="0" fontId="34" fillId="5" borderId="7" xfId="10" applyFont="1" applyFill="1" applyBorder="1" applyAlignment="1">
      <alignment vertical="center" wrapText="1"/>
    </xf>
    <xf numFmtId="0" fontId="22" fillId="4" borderId="0" xfId="14" applyFont="1" applyFill="1" applyAlignment="1">
      <alignment vertical="center"/>
    </xf>
    <xf numFmtId="0" fontId="1" fillId="4" borderId="0" xfId="14" applyFill="1" applyAlignment="1">
      <alignment vertical="center"/>
    </xf>
    <xf numFmtId="0" fontId="36" fillId="4" borderId="15" xfId="14" applyFont="1" applyFill="1" applyBorder="1" applyAlignment="1">
      <alignment horizontal="center"/>
    </xf>
    <xf numFmtId="0" fontId="2" fillId="4" borderId="89" xfId="0" applyFont="1" applyFill="1" applyBorder="1" applyAlignment="1">
      <alignment horizontal="left" vertical="center" wrapText="1"/>
    </xf>
    <xf numFmtId="0" fontId="17" fillId="4" borderId="89" xfId="0" applyFont="1" applyFill="1" applyBorder="1" applyAlignment="1">
      <alignment horizontal="left" vertical="center" wrapText="1"/>
    </xf>
    <xf numFmtId="0" fontId="24" fillId="4" borderId="7" xfId="13" applyFont="1" applyFill="1" applyBorder="1" applyAlignment="1">
      <alignment horizontal="center" vertical="center" wrapText="1"/>
    </xf>
    <xf numFmtId="0" fontId="19" fillId="4" borderId="0" xfId="4" quotePrefix="1" applyFont="1" applyFill="1" applyBorder="1" applyAlignment="1">
      <alignment horizontal="center" vertical="center" wrapText="1"/>
    </xf>
    <xf numFmtId="0" fontId="19" fillId="4" borderId="0" xfId="4" quotePrefix="1" applyFont="1" applyFill="1" applyBorder="1" applyAlignment="1">
      <alignment horizontal="center" vertical="center"/>
    </xf>
    <xf numFmtId="0" fontId="19" fillId="4" borderId="0" xfId="5" quotePrefix="1" applyFont="1" applyFill="1" applyBorder="1" applyAlignment="1">
      <alignment horizontal="center" vertical="center" wrapText="1"/>
    </xf>
    <xf numFmtId="0" fontId="36" fillId="4" borderId="7" xfId="13" applyFont="1" applyFill="1" applyBorder="1" applyAlignment="1">
      <alignment horizontal="center" vertical="center" wrapText="1"/>
    </xf>
    <xf numFmtId="0" fontId="36" fillId="4" borderId="15" xfId="13" applyFont="1" applyFill="1" applyBorder="1" applyAlignment="1">
      <alignment horizontal="center" vertical="center" wrapText="1"/>
    </xf>
    <xf numFmtId="0" fontId="24" fillId="4" borderId="0" xfId="14" applyFont="1" applyFill="1" applyAlignment="1">
      <alignment vertical="center"/>
    </xf>
    <xf numFmtId="0" fontId="45" fillId="4" borderId="0" xfId="14" applyFont="1" applyFill="1"/>
    <xf numFmtId="0" fontId="28" fillId="4" borderId="64" xfId="13" applyFont="1" applyFill="1" applyBorder="1" applyAlignment="1">
      <alignment horizontal="center" vertical="center" wrapText="1"/>
    </xf>
    <xf numFmtId="0" fontId="28" fillId="4" borderId="5" xfId="13" applyFont="1" applyFill="1" applyBorder="1" applyAlignment="1">
      <alignment horizontal="center" vertical="center" wrapText="1"/>
    </xf>
    <xf numFmtId="0" fontId="6" fillId="4" borderId="30" xfId="0" applyFont="1" applyFill="1" applyBorder="1" applyAlignment="1">
      <alignment horizontal="left" vertical="center" wrapText="1"/>
    </xf>
    <xf numFmtId="0" fontId="6" fillId="4" borderId="26" xfId="0" applyFont="1" applyFill="1" applyBorder="1" applyAlignment="1">
      <alignment horizontal="left" vertical="center" wrapText="1"/>
    </xf>
    <xf numFmtId="0" fontId="46" fillId="4" borderId="33" xfId="0" applyFont="1" applyFill="1" applyBorder="1" applyAlignment="1">
      <alignment horizontal="left" vertical="center" wrapText="1"/>
    </xf>
    <xf numFmtId="0" fontId="32" fillId="4" borderId="25" xfId="5" quotePrefix="1" applyFont="1" applyFill="1" applyBorder="1" applyAlignment="1">
      <alignment horizontal="center" vertical="center" wrapText="1"/>
    </xf>
    <xf numFmtId="0" fontId="32" fillId="4" borderId="29" xfId="5" quotePrefix="1" applyFont="1" applyFill="1" applyBorder="1" applyAlignment="1">
      <alignment horizontal="center" vertical="center" wrapText="1"/>
    </xf>
    <xf numFmtId="0" fontId="32" fillId="4" borderId="49" xfId="5" quotePrefix="1" applyFont="1" applyFill="1" applyBorder="1" applyAlignment="1">
      <alignment horizontal="center" vertical="center" wrapText="1"/>
    </xf>
    <xf numFmtId="0" fontId="47" fillId="4" borderId="35" xfId="12" applyFont="1" applyFill="1" applyBorder="1" applyAlignment="1">
      <alignment horizontal="center" vertical="center" wrapText="1"/>
    </xf>
    <xf numFmtId="0" fontId="47" fillId="4" borderId="41" xfId="12" applyFont="1" applyFill="1" applyBorder="1" applyAlignment="1">
      <alignment horizontal="center" vertical="center" wrapText="1"/>
    </xf>
    <xf numFmtId="0" fontId="47" fillId="4" borderId="17" xfId="12" applyFont="1" applyFill="1" applyBorder="1" applyAlignment="1">
      <alignment horizontal="center" vertical="center" wrapText="1"/>
    </xf>
    <xf numFmtId="0" fontId="47" fillId="4" borderId="45" xfId="12" applyFont="1" applyFill="1" applyBorder="1" applyAlignment="1">
      <alignment horizontal="center" vertical="center" wrapText="1"/>
    </xf>
    <xf numFmtId="0" fontId="47" fillId="4" borderId="19" xfId="12" applyFont="1" applyFill="1" applyBorder="1" applyAlignment="1">
      <alignment horizontal="center" vertical="center" wrapText="1"/>
    </xf>
    <xf numFmtId="0" fontId="47" fillId="4" borderId="26" xfId="0" applyFont="1" applyFill="1" applyBorder="1" applyAlignment="1">
      <alignment horizontal="center" vertical="center" wrapText="1"/>
    </xf>
    <xf numFmtId="0" fontId="47" fillId="4" borderId="41" xfId="0" applyFont="1" applyFill="1" applyBorder="1" applyAlignment="1">
      <alignment horizontal="center" vertical="center" wrapText="1"/>
    </xf>
    <xf numFmtId="0" fontId="2" fillId="4" borderId="68" xfId="12" applyFont="1" applyFill="1" applyBorder="1" applyAlignment="1">
      <alignment horizontal="center" vertical="center" wrapText="1"/>
    </xf>
    <xf numFmtId="0" fontId="2" fillId="4" borderId="70" xfId="12" applyFont="1" applyFill="1" applyBorder="1" applyAlignment="1">
      <alignment horizontal="center" vertical="center" wrapText="1"/>
    </xf>
    <xf numFmtId="0" fontId="25" fillId="4" borderId="99" xfId="14" applyFont="1" applyFill="1" applyBorder="1" applyAlignment="1">
      <alignment horizontal="center"/>
    </xf>
    <xf numFmtId="0" fontId="25" fillId="4" borderId="100" xfId="14" applyFont="1" applyFill="1" applyBorder="1" applyAlignment="1">
      <alignment horizontal="center"/>
    </xf>
    <xf numFmtId="0" fontId="25" fillId="4" borderId="89" xfId="14" applyFont="1" applyFill="1" applyBorder="1" applyAlignment="1">
      <alignment horizontal="center"/>
    </xf>
    <xf numFmtId="0" fontId="25" fillId="4" borderId="102" xfId="14" applyFont="1" applyFill="1" applyBorder="1" applyAlignment="1">
      <alignment horizontal="center"/>
    </xf>
    <xf numFmtId="0" fontId="47" fillId="4" borderId="26" xfId="12" applyFont="1" applyFill="1" applyBorder="1" applyAlignment="1">
      <alignment horizontal="center" vertical="center" wrapText="1"/>
    </xf>
    <xf numFmtId="0" fontId="47" fillId="4" borderId="27" xfId="12" applyFont="1" applyFill="1" applyBorder="1" applyAlignment="1">
      <alignment horizontal="center" vertical="center" wrapText="1"/>
    </xf>
    <xf numFmtId="0" fontId="47" fillId="4" borderId="33" xfId="12" applyFont="1" applyFill="1" applyBorder="1" applyAlignment="1">
      <alignment horizontal="center" vertical="center" wrapText="1"/>
    </xf>
    <xf numFmtId="0" fontId="47" fillId="4" borderId="28" xfId="12" applyFont="1" applyFill="1" applyBorder="1" applyAlignment="1">
      <alignment horizontal="center" vertical="center" wrapText="1"/>
    </xf>
    <xf numFmtId="0" fontId="47" fillId="4" borderId="32" xfId="12" applyFont="1" applyFill="1" applyBorder="1" applyAlignment="1">
      <alignment horizontal="center" vertical="center" wrapText="1"/>
    </xf>
    <xf numFmtId="0" fontId="47" fillId="4" borderId="39" xfId="12" applyFont="1" applyFill="1" applyBorder="1" applyAlignment="1">
      <alignment horizontal="center" vertical="center" wrapText="1"/>
    </xf>
    <xf numFmtId="0" fontId="47" fillId="4" borderId="13" xfId="12" applyFont="1" applyFill="1" applyBorder="1" applyAlignment="1">
      <alignment horizontal="center" vertical="center" wrapText="1"/>
    </xf>
    <xf numFmtId="0" fontId="47" fillId="4" borderId="40" xfId="12" applyFont="1" applyFill="1" applyBorder="1" applyAlignment="1">
      <alignment horizontal="center" vertical="center" wrapText="1"/>
    </xf>
    <xf numFmtId="0" fontId="3" fillId="4" borderId="26" xfId="5" quotePrefix="1" applyFont="1" applyFill="1" applyBorder="1" applyAlignment="1">
      <alignment horizontal="center" vertical="center" wrapText="1"/>
    </xf>
    <xf numFmtId="0" fontId="3" fillId="4" borderId="27" xfId="5" quotePrefix="1" applyFont="1" applyFill="1" applyBorder="1" applyAlignment="1">
      <alignment horizontal="center" vertical="center" wrapText="1"/>
    </xf>
    <xf numFmtId="0" fontId="3" fillId="4" borderId="33" xfId="5" quotePrefix="1" applyFont="1" applyFill="1" applyBorder="1" applyAlignment="1">
      <alignment horizontal="center" vertical="center" wrapText="1"/>
    </xf>
    <xf numFmtId="0" fontId="3" fillId="4" borderId="28" xfId="5" quotePrefix="1" applyFont="1" applyFill="1" applyBorder="1" applyAlignment="1">
      <alignment horizontal="center" vertical="center" wrapText="1"/>
    </xf>
    <xf numFmtId="0" fontId="3" fillId="4" borderId="32" xfId="5" quotePrefix="1" applyFont="1" applyFill="1" applyBorder="1" applyAlignment="1">
      <alignment horizontal="center" vertical="center" wrapText="1"/>
    </xf>
    <xf numFmtId="0" fontId="47" fillId="4" borderId="59" xfId="12" applyFont="1" applyFill="1" applyBorder="1" applyAlignment="1">
      <alignment horizontal="center" vertical="center" wrapText="1"/>
    </xf>
    <xf numFmtId="0" fontId="47" fillId="4" borderId="42" xfId="12" applyFont="1" applyFill="1" applyBorder="1" applyAlignment="1">
      <alignment horizontal="center" vertical="center" wrapText="1"/>
    </xf>
    <xf numFmtId="0" fontId="47" fillId="4" borderId="12" xfId="12" applyFont="1" applyFill="1" applyBorder="1" applyAlignment="1">
      <alignment horizontal="center" vertical="center" wrapText="1"/>
    </xf>
    <xf numFmtId="0" fontId="47" fillId="4" borderId="43" xfId="12" applyFont="1" applyFill="1" applyBorder="1" applyAlignment="1">
      <alignment horizontal="center" vertical="center" wrapText="1"/>
    </xf>
    <xf numFmtId="0" fontId="47" fillId="4" borderId="99" xfId="12" applyFont="1" applyFill="1" applyBorder="1" applyAlignment="1">
      <alignment horizontal="center" vertical="center" wrapText="1"/>
    </xf>
    <xf numFmtId="0" fontId="47" fillId="4" borderId="101" xfId="12" applyFont="1" applyFill="1" applyBorder="1" applyAlignment="1">
      <alignment horizontal="center" vertical="center" wrapText="1"/>
    </xf>
    <xf numFmtId="0" fontId="47" fillId="4" borderId="100" xfId="12" applyFont="1" applyFill="1" applyBorder="1" applyAlignment="1">
      <alignment horizontal="center" vertical="center" wrapText="1"/>
    </xf>
    <xf numFmtId="0" fontId="32" fillId="4" borderId="102" xfId="5" quotePrefix="1" applyFont="1" applyFill="1" applyBorder="1" applyAlignment="1">
      <alignment horizontal="center" vertical="center" wrapText="1"/>
    </xf>
    <xf numFmtId="0" fontId="32" fillId="4" borderId="101" xfId="5" quotePrefix="1" applyFont="1" applyFill="1" applyBorder="1" applyAlignment="1">
      <alignment horizontal="center" vertical="center" wrapText="1"/>
    </xf>
    <xf numFmtId="0" fontId="47" fillId="4" borderId="27" xfId="0" applyFont="1" applyFill="1" applyBorder="1" applyAlignment="1">
      <alignment horizontal="center" vertical="center" wrapText="1"/>
    </xf>
    <xf numFmtId="0" fontId="47" fillId="4" borderId="33" xfId="0" applyFont="1" applyFill="1" applyBorder="1" applyAlignment="1">
      <alignment horizontal="center" vertical="center" wrapText="1"/>
    </xf>
    <xf numFmtId="0" fontId="32" fillId="4" borderId="26" xfId="5" quotePrefix="1" applyFont="1" applyFill="1" applyBorder="1" applyAlignment="1">
      <alignment horizontal="center" vertical="center" wrapText="1"/>
    </xf>
    <xf numFmtId="0" fontId="32" fillId="4" borderId="28" xfId="5" quotePrefix="1" applyFont="1" applyFill="1" applyBorder="1" applyAlignment="1">
      <alignment horizontal="center" vertical="center" wrapText="1"/>
    </xf>
    <xf numFmtId="0" fontId="32" fillId="4" borderId="34" xfId="5" quotePrefix="1" applyFont="1" applyFill="1" applyBorder="1" applyAlignment="1">
      <alignment horizontal="center" vertical="center" wrapText="1"/>
    </xf>
    <xf numFmtId="0" fontId="32" fillId="4" borderId="44" xfId="5" quotePrefix="1" applyFont="1" applyFill="1" applyBorder="1" applyAlignment="1">
      <alignment horizontal="center" vertical="center" wrapText="1"/>
    </xf>
    <xf numFmtId="0" fontId="32" fillId="4" borderId="12" xfId="5" quotePrefix="1" applyFont="1" applyFill="1" applyBorder="1" applyAlignment="1">
      <alignment horizontal="center" vertical="center" wrapText="1"/>
    </xf>
    <xf numFmtId="0" fontId="32" fillId="4" borderId="83" xfId="5" quotePrefix="1" applyFont="1" applyFill="1" applyBorder="1" applyAlignment="1">
      <alignment horizontal="center" vertical="center" wrapText="1"/>
    </xf>
    <xf numFmtId="0" fontId="47" fillId="4" borderId="17" xfId="0" applyFont="1" applyFill="1" applyBorder="1" applyAlignment="1">
      <alignment horizontal="center" vertical="center" wrapText="1"/>
    </xf>
    <xf numFmtId="0" fontId="47" fillId="4" borderId="45" xfId="0" applyFont="1" applyFill="1" applyBorder="1" applyAlignment="1">
      <alignment horizontal="center" vertical="center" wrapText="1"/>
    </xf>
    <xf numFmtId="0" fontId="32" fillId="4" borderId="41" xfId="5" quotePrefix="1" applyFont="1" applyFill="1" applyBorder="1" applyAlignment="1">
      <alignment horizontal="center" vertical="center" wrapText="1"/>
    </xf>
    <xf numFmtId="0" fontId="32" fillId="4" borderId="19" xfId="5" quotePrefix="1" applyFont="1" applyFill="1" applyBorder="1" applyAlignment="1">
      <alignment horizontal="center" vertical="center" wrapText="1"/>
    </xf>
    <xf numFmtId="0" fontId="32" fillId="4" borderId="18" xfId="5" quotePrefix="1" applyFont="1" applyFill="1" applyBorder="1" applyAlignment="1">
      <alignment horizontal="center" vertical="center" wrapText="1"/>
    </xf>
    <xf numFmtId="0" fontId="32" fillId="4" borderId="76" xfId="4" quotePrefix="1" applyFont="1" applyFill="1" applyBorder="1" applyAlignment="1">
      <alignment horizontal="center" vertical="center" wrapText="1"/>
    </xf>
    <xf numFmtId="0" fontId="32" fillId="4" borderId="79" xfId="4" quotePrefix="1" applyFont="1" applyFill="1" applyBorder="1" applyAlignment="1">
      <alignment horizontal="center" vertical="center" wrapText="1"/>
    </xf>
    <xf numFmtId="0" fontId="32" fillId="4" borderId="80" xfId="4" quotePrefix="1" applyFont="1" applyFill="1" applyBorder="1" applyAlignment="1">
      <alignment horizontal="center" vertical="center" wrapText="1"/>
    </xf>
    <xf numFmtId="0" fontId="32" fillId="4" borderId="99" xfId="5" quotePrefix="1" applyFont="1" applyFill="1" applyBorder="1" applyAlignment="1">
      <alignment horizontal="center" vertical="center" wrapText="1"/>
    </xf>
    <xf numFmtId="0" fontId="32" fillId="4" borderId="97" xfId="5" quotePrefix="1" applyFont="1" applyFill="1" applyBorder="1" applyAlignment="1">
      <alignment horizontal="center" vertical="center" wrapText="1"/>
    </xf>
    <xf numFmtId="0" fontId="3" fillId="4" borderId="20" xfId="5" quotePrefix="1" applyFont="1" applyFill="1" applyBorder="1" applyAlignment="1">
      <alignment horizontal="center" vertical="center" wrapText="1"/>
    </xf>
    <xf numFmtId="0" fontId="3" fillId="4" borderId="22" xfId="5" quotePrefix="1" applyFont="1" applyFill="1" applyBorder="1" applyAlignment="1">
      <alignment horizontal="center" vertical="center" wrapText="1"/>
    </xf>
    <xf numFmtId="0" fontId="3" fillId="4" borderId="29" xfId="5" quotePrefix="1" applyFont="1" applyFill="1" applyBorder="1" applyAlignment="1">
      <alignment horizontal="center" vertical="center" wrapText="1"/>
    </xf>
    <xf numFmtId="0" fontId="32" fillId="4" borderId="25" xfId="4" quotePrefix="1" applyFont="1" applyFill="1" applyBorder="1" applyAlignment="1">
      <alignment horizontal="center" vertical="center" wrapText="1"/>
    </xf>
    <xf numFmtId="0" fontId="32" fillId="4" borderId="24" xfId="4" quotePrefix="1" applyFont="1" applyFill="1" applyBorder="1" applyAlignment="1">
      <alignment horizontal="center" vertical="center" wrapText="1"/>
    </xf>
    <xf numFmtId="0" fontId="32" fillId="4" borderId="30" xfId="5" quotePrefix="1" applyFont="1" applyFill="1" applyBorder="1" applyAlignment="1">
      <alignment horizontal="center" vertical="center" wrapText="1"/>
    </xf>
    <xf numFmtId="0" fontId="32" fillId="4" borderId="27" xfId="5" quotePrefix="1" applyFont="1" applyFill="1" applyBorder="1" applyAlignment="1">
      <alignment horizontal="center" vertical="center" wrapText="1"/>
    </xf>
    <xf numFmtId="0" fontId="32" fillId="4" borderId="26" xfId="4" quotePrefix="1" applyFont="1" applyFill="1" applyBorder="1" applyAlignment="1">
      <alignment horizontal="center" vertical="center" wrapText="1"/>
    </xf>
    <xf numFmtId="0" fontId="32" fillId="4" borderId="33" xfId="5" quotePrefix="1" applyFont="1" applyFill="1" applyBorder="1" applyAlignment="1">
      <alignment horizontal="center" vertical="center" wrapText="1"/>
    </xf>
    <xf numFmtId="0" fontId="32" fillId="4" borderId="32" xfId="5" quotePrefix="1" applyFont="1" applyFill="1" applyBorder="1" applyAlignment="1">
      <alignment horizontal="center" vertical="center" wrapText="1"/>
    </xf>
    <xf numFmtId="0" fontId="32" fillId="4" borderId="27" xfId="4" quotePrefix="1" applyFont="1" applyFill="1" applyBorder="1" applyAlignment="1">
      <alignment horizontal="center" vertical="center" textRotation="255" wrapText="1"/>
    </xf>
    <xf numFmtId="0" fontId="32" fillId="4" borderId="26" xfId="4" quotePrefix="1" applyFont="1" applyFill="1" applyBorder="1" applyAlignment="1">
      <alignment horizontal="center" vertical="center" textRotation="255" wrapText="1"/>
    </xf>
    <xf numFmtId="0" fontId="32" fillId="4" borderId="32" xfId="4" quotePrefix="1" applyFont="1" applyFill="1" applyBorder="1" applyAlignment="1">
      <alignment horizontal="center" vertical="center" textRotation="255" wrapText="1"/>
    </xf>
    <xf numFmtId="0" fontId="32" fillId="4" borderId="34" xfId="4" quotePrefix="1" applyFont="1" applyFill="1" applyBorder="1" applyAlignment="1">
      <alignment horizontal="center" vertical="center" textRotation="255" wrapText="1"/>
    </xf>
    <xf numFmtId="0" fontId="32" fillId="4" borderId="35" xfId="5" quotePrefix="1" applyFont="1" applyFill="1" applyBorder="1" applyAlignment="1">
      <alignment horizontal="center" vertical="center" wrapText="1"/>
    </xf>
    <xf numFmtId="0" fontId="32" fillId="4" borderId="39" xfId="5" quotePrefix="1" applyFont="1" applyFill="1" applyBorder="1" applyAlignment="1">
      <alignment horizontal="center" vertical="center" wrapText="1"/>
    </xf>
    <xf numFmtId="0" fontId="32" fillId="4" borderId="13" xfId="5" quotePrefix="1" applyFont="1" applyFill="1" applyBorder="1" applyAlignment="1">
      <alignment horizontal="center" vertical="center" wrapText="1"/>
    </xf>
    <xf numFmtId="0" fontId="32" fillId="4" borderId="40" xfId="5" quotePrefix="1" applyFont="1" applyFill="1" applyBorder="1" applyAlignment="1">
      <alignment horizontal="center" vertical="center" wrapText="1"/>
    </xf>
    <xf numFmtId="0" fontId="32" fillId="4" borderId="38" xfId="5" quotePrefix="1" applyFont="1" applyFill="1" applyBorder="1" applyAlignment="1">
      <alignment horizontal="center" vertical="center" wrapText="1"/>
    </xf>
    <xf numFmtId="0" fontId="32" fillId="4" borderId="41" xfId="4" quotePrefix="1" applyFont="1" applyFill="1" applyBorder="1" applyAlignment="1">
      <alignment horizontal="center" vertical="center" textRotation="255" wrapText="1"/>
    </xf>
    <xf numFmtId="0" fontId="32" fillId="4" borderId="47" xfId="4" quotePrefix="1" applyFont="1" applyFill="1" applyBorder="1" applyAlignment="1">
      <alignment horizontal="center" vertical="center" textRotation="255" wrapText="1"/>
    </xf>
    <xf numFmtId="0" fontId="32" fillId="4" borderId="18" xfId="4" quotePrefix="1" applyFont="1" applyFill="1" applyBorder="1" applyAlignment="1">
      <alignment horizontal="center" vertical="center" textRotation="255" wrapText="1"/>
    </xf>
    <xf numFmtId="0" fontId="32" fillId="4" borderId="16" xfId="5" quotePrefix="1" applyFont="1" applyFill="1" applyBorder="1" applyAlignment="1">
      <alignment horizontal="center" vertical="center" wrapText="1"/>
    </xf>
    <xf numFmtId="0" fontId="32" fillId="4" borderId="17" xfId="5" quotePrefix="1" applyFont="1" applyFill="1" applyBorder="1" applyAlignment="1">
      <alignment horizontal="center" vertical="center" wrapText="1"/>
    </xf>
    <xf numFmtId="0" fontId="24" fillId="4" borderId="96" xfId="13" applyFont="1" applyFill="1" applyBorder="1" applyAlignment="1">
      <alignment horizontal="center" vertical="center" wrapText="1"/>
    </xf>
    <xf numFmtId="0" fontId="2" fillId="4" borderId="69" xfId="12" applyFont="1" applyFill="1" applyBorder="1" applyAlignment="1">
      <alignment horizontal="center" vertical="center" wrapText="1"/>
    </xf>
    <xf numFmtId="0" fontId="23" fillId="4" borderId="67" xfId="5" quotePrefix="1" applyFont="1" applyFill="1" applyBorder="1" applyAlignment="1">
      <alignment horizontal="center" vertical="center" wrapText="1"/>
    </xf>
    <xf numFmtId="0" fontId="23" fillId="4" borderId="96" xfId="5" quotePrefix="1" applyFont="1" applyFill="1" applyBorder="1" applyAlignment="1">
      <alignment horizontal="center" vertical="center" wrapText="1"/>
    </xf>
    <xf numFmtId="0" fontId="23" fillId="4" borderId="15" xfId="5" quotePrefix="1" applyFont="1" applyFill="1" applyBorder="1" applyAlignment="1">
      <alignment horizontal="center" vertical="center" wrapText="1"/>
    </xf>
    <xf numFmtId="0" fontId="32" fillId="4" borderId="81" xfId="4" quotePrefix="1" applyFont="1" applyFill="1" applyBorder="1" applyAlignment="1">
      <alignment horizontal="center" vertical="center" wrapText="1"/>
    </xf>
    <xf numFmtId="0" fontId="32" fillId="4" borderId="78" xfId="4" quotePrefix="1" applyFont="1" applyFill="1" applyBorder="1" applyAlignment="1">
      <alignment horizontal="center" vertical="center" wrapText="1"/>
    </xf>
    <xf numFmtId="0" fontId="32" fillId="4" borderId="82" xfId="5" quotePrefix="1" applyFont="1" applyFill="1" applyBorder="1" applyAlignment="1">
      <alignment horizontal="center" vertical="center" wrapText="1"/>
    </xf>
    <xf numFmtId="0" fontId="32" fillId="4" borderId="77" xfId="5" quotePrefix="1" applyFont="1" applyFill="1" applyBorder="1" applyAlignment="1">
      <alignment horizontal="center" vertical="center" wrapText="1"/>
    </xf>
    <xf numFmtId="0" fontId="32" fillId="4" borderId="80" xfId="5" quotePrefix="1" applyFont="1" applyFill="1" applyBorder="1" applyAlignment="1">
      <alignment horizontal="center" vertical="center" wrapText="1"/>
    </xf>
    <xf numFmtId="0" fontId="32" fillId="4" borderId="100" xfId="5" quotePrefix="1" applyFont="1" applyFill="1" applyBorder="1" applyAlignment="1">
      <alignment horizontal="center" vertical="center" wrapText="1"/>
    </xf>
    <xf numFmtId="0" fontId="32" fillId="4" borderId="21" xfId="5" quotePrefix="1" applyFont="1" applyFill="1" applyBorder="1" applyAlignment="1">
      <alignment horizontal="center" vertical="center" wrapText="1"/>
    </xf>
    <xf numFmtId="0" fontId="32" fillId="4" borderId="22" xfId="5" quotePrefix="1" applyFont="1" applyFill="1" applyBorder="1" applyAlignment="1">
      <alignment horizontal="center" vertical="center" wrapText="1"/>
    </xf>
    <xf numFmtId="0" fontId="32" fillId="4" borderId="61" xfId="5" quotePrefix="1" applyFont="1" applyFill="1" applyBorder="1" applyAlignment="1">
      <alignment horizontal="center" vertical="center" wrapText="1"/>
    </xf>
    <xf numFmtId="0" fontId="32" fillId="4" borderId="20" xfId="4" quotePrefix="1" applyFont="1" applyFill="1" applyBorder="1" applyAlignment="1">
      <alignment horizontal="center" vertical="center" wrapText="1"/>
    </xf>
    <xf numFmtId="0" fontId="32" fillId="4" borderId="23" xfId="4" quotePrefix="1" applyFont="1" applyFill="1" applyBorder="1" applyAlignment="1">
      <alignment horizontal="center" vertical="center" wrapText="1"/>
    </xf>
    <xf numFmtId="0" fontId="32" fillId="4" borderId="61" xfId="4" quotePrefix="1" applyFont="1" applyFill="1" applyBorder="1" applyAlignment="1">
      <alignment horizontal="center" vertical="center" wrapText="1"/>
    </xf>
    <xf numFmtId="0" fontId="24" fillId="4" borderId="66" xfId="14" applyFont="1" applyFill="1" applyBorder="1" applyAlignment="1">
      <alignment horizontal="center"/>
    </xf>
    <xf numFmtId="0" fontId="24" fillId="4" borderId="15" xfId="14" applyFont="1" applyFill="1" applyBorder="1" applyAlignment="1">
      <alignment horizontal="center"/>
    </xf>
    <xf numFmtId="0" fontId="24" fillId="4" borderId="67" xfId="14" applyFont="1" applyFill="1" applyBorder="1" applyAlignment="1">
      <alignment horizontal="center"/>
    </xf>
    <xf numFmtId="0" fontId="24" fillId="4" borderId="68" xfId="14" applyFont="1" applyFill="1" applyBorder="1" applyAlignment="1">
      <alignment horizontal="center"/>
    </xf>
    <xf numFmtId="0" fontId="24" fillId="4" borderId="69" xfId="14" applyFont="1" applyFill="1" applyBorder="1" applyAlignment="1">
      <alignment horizontal="center"/>
    </xf>
    <xf numFmtId="0" fontId="23" fillId="4" borderId="68" xfId="5" quotePrefix="1" applyFont="1" applyFill="1" applyBorder="1" applyAlignment="1">
      <alignment horizontal="center" vertical="center" wrapText="1"/>
    </xf>
    <xf numFmtId="0" fontId="23" fillId="4" borderId="70" xfId="5" quotePrefix="1" applyFont="1" applyFill="1" applyBorder="1" applyAlignment="1">
      <alignment horizontal="center" vertical="center" wrapText="1"/>
    </xf>
    <xf numFmtId="0" fontId="23" fillId="4" borderId="69" xfId="5" quotePrefix="1" applyFont="1" applyFill="1" applyBorder="1" applyAlignment="1">
      <alignment horizontal="center" vertical="center" wrapText="1"/>
    </xf>
    <xf numFmtId="0" fontId="23" fillId="4" borderId="70" xfId="5" quotePrefix="1" applyFont="1" applyFill="1" applyBorder="1" applyAlignment="1">
      <alignment horizontal="left" vertical="center" wrapText="1"/>
    </xf>
    <xf numFmtId="0" fontId="23" fillId="4" borderId="103" xfId="4" quotePrefix="1" applyFont="1" applyFill="1" applyBorder="1" applyAlignment="1">
      <alignment horizontal="center" vertical="center" wrapText="1"/>
    </xf>
    <xf numFmtId="0" fontId="23" fillId="4" borderId="10" xfId="4" quotePrefix="1" applyFont="1" applyFill="1" applyBorder="1" applyAlignment="1">
      <alignment horizontal="center" vertical="center" wrapText="1"/>
    </xf>
    <xf numFmtId="0" fontId="23" fillId="4" borderId="11" xfId="4" quotePrefix="1" applyFont="1" applyFill="1" applyBorder="1" applyAlignment="1">
      <alignment horizontal="center" vertical="center" wrapText="1"/>
    </xf>
    <xf numFmtId="0" fontId="23" fillId="4" borderId="16" xfId="5" quotePrefix="1" applyFont="1" applyFill="1" applyBorder="1" applyAlignment="1">
      <alignment horizontal="center" vertical="center" wrapText="1"/>
    </xf>
    <xf numFmtId="0" fontId="23" fillId="4" borderId="17" xfId="5" quotePrefix="1" applyFont="1" applyFill="1" applyBorder="1" applyAlignment="1">
      <alignment horizontal="center" vertical="center" wrapText="1"/>
    </xf>
    <xf numFmtId="0" fontId="23" fillId="4" borderId="18" xfId="5" quotePrefix="1" applyFont="1" applyFill="1" applyBorder="1" applyAlignment="1">
      <alignment horizontal="center" vertical="center" wrapText="1"/>
    </xf>
    <xf numFmtId="0" fontId="23" fillId="4" borderId="67" xfId="4" quotePrefix="1" applyFont="1" applyFill="1" applyBorder="1" applyAlignment="1">
      <alignment horizontal="center" vertical="center" wrapText="1"/>
    </xf>
    <xf numFmtId="0" fontId="23" fillId="4" borderId="72" xfId="4" quotePrefix="1" applyFont="1" applyFill="1" applyBorder="1" applyAlignment="1">
      <alignment horizontal="center" vertical="center" wrapText="1"/>
    </xf>
    <xf numFmtId="0" fontId="24" fillId="4" borderId="103" xfId="14" applyFont="1" applyFill="1" applyBorder="1" applyAlignment="1">
      <alignment horizontal="center"/>
    </xf>
    <xf numFmtId="0" fontId="26" fillId="4" borderId="98" xfId="12" applyFont="1" applyFill="1" applyBorder="1" applyAlignment="1">
      <alignment vertical="center" wrapText="1"/>
    </xf>
    <xf numFmtId="0" fontId="25" fillId="4" borderId="104" xfId="14" applyFont="1" applyFill="1" applyBorder="1" applyAlignment="1">
      <alignment horizontal="center"/>
    </xf>
    <xf numFmtId="0" fontId="24" fillId="4" borderId="65" xfId="14" applyFont="1" applyFill="1" applyBorder="1" applyAlignment="1">
      <alignment horizontal="center"/>
    </xf>
    <xf numFmtId="0" fontId="25" fillId="4" borderId="98" xfId="14" applyFont="1" applyFill="1" applyBorder="1" applyAlignment="1">
      <alignment horizontal="center"/>
    </xf>
    <xf numFmtId="0" fontId="2" fillId="4" borderId="33" xfId="13" applyFont="1" applyFill="1" applyBorder="1" applyAlignment="1">
      <alignment vertical="center" wrapText="1"/>
    </xf>
    <xf numFmtId="0" fontId="44" fillId="4" borderId="59" xfId="12" applyFont="1" applyFill="1" applyBorder="1" applyAlignment="1">
      <alignment horizontal="center" vertical="center" wrapText="1"/>
    </xf>
    <xf numFmtId="0" fontId="44" fillId="4" borderId="42" xfId="12" applyFont="1" applyFill="1" applyBorder="1" applyAlignment="1">
      <alignment horizontal="center" vertical="center" wrapText="1"/>
    </xf>
    <xf numFmtId="0" fontId="44" fillId="4" borderId="12" xfId="12" applyFont="1" applyFill="1" applyBorder="1" applyAlignment="1">
      <alignment horizontal="center" vertical="center" wrapText="1"/>
    </xf>
    <xf numFmtId="0" fontId="44" fillId="4" borderId="43" xfId="12" applyFont="1" applyFill="1" applyBorder="1" applyAlignment="1">
      <alignment horizontal="center" vertical="center" wrapText="1"/>
    </xf>
    <xf numFmtId="0" fontId="43" fillId="4" borderId="44" xfId="5" quotePrefix="1" applyFont="1" applyFill="1" applyBorder="1" applyAlignment="1">
      <alignment horizontal="center" vertical="center" wrapText="1"/>
    </xf>
    <xf numFmtId="0" fontId="43" fillId="4" borderId="12" xfId="5" quotePrefix="1" applyFont="1" applyFill="1" applyBorder="1" applyAlignment="1">
      <alignment horizontal="center" vertical="center" wrapText="1"/>
    </xf>
    <xf numFmtId="0" fontId="43" fillId="4" borderId="83" xfId="5" quotePrefix="1" applyFont="1" applyFill="1" applyBorder="1" applyAlignment="1">
      <alignment horizontal="center" vertical="center" wrapText="1"/>
    </xf>
    <xf numFmtId="0" fontId="2" fillId="4" borderId="23" xfId="13" applyFont="1" applyFill="1" applyBorder="1" applyAlignment="1">
      <alignment vertical="center" wrapText="1"/>
    </xf>
    <xf numFmtId="0" fontId="32" fillId="4" borderId="105" xfId="5" quotePrefix="1" applyFont="1" applyFill="1" applyBorder="1" applyAlignment="1">
      <alignment horizontal="center" vertical="center" wrapText="1"/>
    </xf>
    <xf numFmtId="0" fontId="24" fillId="4" borderId="103" xfId="13" applyFont="1" applyFill="1" applyBorder="1" applyAlignment="1">
      <alignment horizontal="center" vertical="center"/>
    </xf>
    <xf numFmtId="0" fontId="48" fillId="4" borderId="65" xfId="14" applyFont="1" applyFill="1" applyBorder="1" applyAlignment="1">
      <alignment horizontal="center" vertical="center" wrapText="1"/>
    </xf>
    <xf numFmtId="0" fontId="10" fillId="4" borderId="65" xfId="3" quotePrefix="1" applyFont="1" applyFill="1" applyBorder="1" applyAlignment="1">
      <alignment horizontal="center" vertical="center" wrapText="1"/>
    </xf>
    <xf numFmtId="0" fontId="49" fillId="4" borderId="100" xfId="14" applyFont="1" applyFill="1" applyBorder="1" applyAlignment="1">
      <alignment horizontal="center" vertical="center" wrapText="1"/>
    </xf>
    <xf numFmtId="0" fontId="28" fillId="4" borderId="100" xfId="14" applyFont="1" applyFill="1" applyBorder="1" applyAlignment="1">
      <alignment horizontal="center" vertical="center" wrapText="1"/>
    </xf>
    <xf numFmtId="0" fontId="36" fillId="4" borderId="103" xfId="14" applyFont="1" applyFill="1" applyBorder="1" applyAlignment="1">
      <alignment horizontal="center"/>
    </xf>
    <xf numFmtId="0" fontId="0" fillId="4" borderId="0" xfId="14" applyFont="1" applyFill="1" applyBorder="1"/>
    <xf numFmtId="0" fontId="25" fillId="4" borderId="97" xfId="14" applyFont="1" applyFill="1" applyBorder="1" applyAlignment="1">
      <alignment horizontal="center"/>
    </xf>
    <xf numFmtId="0" fontId="25" fillId="4" borderId="61" xfId="14" applyFont="1" applyFill="1" applyBorder="1" applyAlignment="1">
      <alignment horizontal="center"/>
    </xf>
    <xf numFmtId="0" fontId="25" fillId="4" borderId="74" xfId="14" applyFont="1" applyFill="1" applyBorder="1" applyAlignment="1">
      <alignment horizontal="center"/>
    </xf>
    <xf numFmtId="0" fontId="25" fillId="4" borderId="16" xfId="14" applyFont="1" applyFill="1" applyBorder="1" applyAlignment="1">
      <alignment horizontal="center"/>
    </xf>
    <xf numFmtId="0" fontId="25" fillId="4" borderId="18" xfId="14" applyFont="1" applyFill="1" applyBorder="1" applyAlignment="1">
      <alignment horizontal="center"/>
    </xf>
    <xf numFmtId="0" fontId="50" fillId="4" borderId="65" xfId="14" applyFont="1" applyFill="1" applyBorder="1" applyAlignment="1">
      <alignment horizontal="center" vertical="center" wrapText="1"/>
    </xf>
    <xf numFmtId="0" fontId="50" fillId="4" borderId="68" xfId="14" applyFont="1" applyFill="1" applyBorder="1" applyAlignment="1">
      <alignment horizontal="center" vertical="center" wrapText="1"/>
    </xf>
    <xf numFmtId="0" fontId="50" fillId="4" borderId="56" xfId="14" applyFont="1" applyFill="1" applyBorder="1" applyAlignment="1">
      <alignment horizontal="center" vertical="center" wrapText="1"/>
    </xf>
    <xf numFmtId="0" fontId="50" fillId="4" borderId="66" xfId="14" applyFont="1" applyFill="1" applyBorder="1" applyAlignment="1">
      <alignment horizontal="center" vertical="center" wrapText="1"/>
    </xf>
    <xf numFmtId="0" fontId="51" fillId="4" borderId="65" xfId="14" applyFont="1" applyFill="1" applyBorder="1" applyAlignment="1">
      <alignment horizontal="center" vertical="center" wrapText="1"/>
    </xf>
    <xf numFmtId="0" fontId="52" fillId="4" borderId="65" xfId="3" quotePrefix="1" applyFont="1" applyFill="1" applyBorder="1" applyAlignment="1">
      <alignment horizontal="center" vertical="center" wrapText="1"/>
    </xf>
    <xf numFmtId="0" fontId="51" fillId="4" borderId="100" xfId="14" applyFont="1" applyFill="1" applyBorder="1" applyAlignment="1">
      <alignment horizontal="center" vertical="center" wrapText="1"/>
    </xf>
    <xf numFmtId="0" fontId="53" fillId="4" borderId="0" xfId="14" applyFont="1" applyFill="1"/>
    <xf numFmtId="0" fontId="7" fillId="4" borderId="95" xfId="10" quotePrefix="1" applyFont="1" applyFill="1" applyBorder="1" applyAlignment="1">
      <alignment horizontal="center" vertical="center" wrapText="1"/>
    </xf>
    <xf numFmtId="0" fontId="7" fillId="4" borderId="94" xfId="10" quotePrefix="1" applyFont="1" applyFill="1" applyBorder="1" applyAlignment="1">
      <alignment horizontal="center" vertical="center" wrapText="1"/>
    </xf>
    <xf numFmtId="0" fontId="28" fillId="4" borderId="97" xfId="14" applyFont="1" applyFill="1" applyBorder="1" applyAlignment="1">
      <alignment horizontal="center" vertical="center" wrapText="1"/>
    </xf>
    <xf numFmtId="0" fontId="32" fillId="4" borderId="104" xfId="5" quotePrefix="1" applyFont="1" applyFill="1" applyBorder="1" applyAlignment="1">
      <alignment horizontal="center" vertical="center" wrapText="1"/>
    </xf>
    <xf numFmtId="0" fontId="32" fillId="4" borderId="98" xfId="5" quotePrefix="1" applyFont="1" applyFill="1" applyBorder="1" applyAlignment="1">
      <alignment horizontal="center" vertical="center" wrapText="1"/>
    </xf>
    <xf numFmtId="0" fontId="47" fillId="4" borderId="104" xfId="12" applyFont="1" applyFill="1" applyBorder="1" applyAlignment="1">
      <alignment horizontal="center" vertical="center" wrapText="1"/>
    </xf>
    <xf numFmtId="0" fontId="2" fillId="4" borderId="3" xfId="12" applyFont="1" applyFill="1" applyBorder="1" applyAlignment="1">
      <alignment horizontal="center" vertical="center" wrapText="1"/>
    </xf>
    <xf numFmtId="0" fontId="28" fillId="4" borderId="64" xfId="13" applyFont="1" applyFill="1" applyBorder="1" applyAlignment="1">
      <alignment horizontal="center" vertical="center" wrapText="1"/>
    </xf>
    <xf numFmtId="0" fontId="28" fillId="4" borderId="5" xfId="13" applyFont="1" applyFill="1" applyBorder="1" applyAlignment="1">
      <alignment horizontal="center" vertical="center" wrapText="1"/>
    </xf>
    <xf numFmtId="0" fontId="28" fillId="4" borderId="6" xfId="13" applyFont="1" applyFill="1" applyBorder="1" applyAlignment="1">
      <alignment horizontal="center" vertical="center" wrapText="1"/>
    </xf>
    <xf numFmtId="0" fontId="47" fillId="4" borderId="106" xfId="12" applyFont="1" applyFill="1" applyBorder="1" applyAlignment="1">
      <alignment horizontal="center" vertical="center" wrapText="1"/>
    </xf>
    <xf numFmtId="0" fontId="47" fillId="4" borderId="107" xfId="12" applyFont="1" applyFill="1" applyBorder="1" applyAlignment="1">
      <alignment horizontal="center" vertical="center" wrapText="1"/>
    </xf>
    <xf numFmtId="0" fontId="47" fillId="4" borderId="108" xfId="12" applyFont="1" applyFill="1" applyBorder="1" applyAlignment="1">
      <alignment horizontal="center" vertical="center" wrapText="1"/>
    </xf>
    <xf numFmtId="0" fontId="47" fillId="4" borderId="109" xfId="12" applyFont="1" applyFill="1" applyBorder="1" applyAlignment="1">
      <alignment horizontal="center" vertical="center" wrapText="1"/>
    </xf>
    <xf numFmtId="0" fontId="24" fillId="4" borderId="3" xfId="12" applyFont="1" applyFill="1" applyBorder="1" applyAlignment="1">
      <alignment horizontal="center" vertical="center" wrapText="1"/>
    </xf>
    <xf numFmtId="0" fontId="32" fillId="4" borderId="110" xfId="5" quotePrefix="1" applyFont="1" applyFill="1" applyBorder="1" applyAlignment="1">
      <alignment horizontal="center" vertical="center" wrapText="1"/>
    </xf>
    <xf numFmtId="0" fontId="25" fillId="4" borderId="111" xfId="14" applyFont="1" applyFill="1" applyBorder="1" applyAlignment="1">
      <alignment horizontal="center"/>
    </xf>
    <xf numFmtId="0" fontId="25" fillId="4" borderId="107" xfId="14" applyFont="1" applyFill="1" applyBorder="1" applyAlignment="1">
      <alignment horizontal="center"/>
    </xf>
    <xf numFmtId="0" fontId="25" fillId="4" borderId="112" xfId="14" applyFont="1" applyFill="1" applyBorder="1" applyAlignment="1">
      <alignment horizontal="center"/>
    </xf>
    <xf numFmtId="0" fontId="25" fillId="4" borderId="113" xfId="14" applyFont="1" applyFill="1" applyBorder="1" applyAlignment="1">
      <alignment horizontal="center"/>
    </xf>
    <xf numFmtId="0" fontId="25" fillId="4" borderId="106" xfId="14" applyFont="1" applyFill="1" applyBorder="1" applyAlignment="1">
      <alignment horizontal="center"/>
    </xf>
    <xf numFmtId="0" fontId="25" fillId="4" borderId="109" xfId="14" applyFont="1" applyFill="1" applyBorder="1" applyAlignment="1">
      <alignment horizontal="center"/>
    </xf>
    <xf numFmtId="0" fontId="25" fillId="4" borderId="55" xfId="14" applyFont="1" applyFill="1" applyBorder="1" applyAlignment="1">
      <alignment horizontal="center"/>
    </xf>
    <xf numFmtId="0" fontId="25" fillId="4" borderId="108" xfId="14" applyFont="1" applyFill="1" applyBorder="1" applyAlignment="1">
      <alignment horizontal="center"/>
    </xf>
    <xf numFmtId="0" fontId="3" fillId="4" borderId="106" xfId="5" quotePrefix="1" applyFont="1" applyFill="1" applyBorder="1" applyAlignment="1">
      <alignment horizontal="center" vertical="center" wrapText="1"/>
    </xf>
    <xf numFmtId="0" fontId="3" fillId="4" borderId="107" xfId="5" quotePrefix="1" applyFont="1" applyFill="1" applyBorder="1" applyAlignment="1">
      <alignment horizontal="center" vertical="center" wrapText="1"/>
    </xf>
    <xf numFmtId="0" fontId="3" fillId="4" borderId="108" xfId="5" quotePrefix="1" applyFont="1" applyFill="1" applyBorder="1" applyAlignment="1">
      <alignment horizontal="center" vertical="center" wrapText="1"/>
    </xf>
    <xf numFmtId="0" fontId="3" fillId="4" borderId="109" xfId="5" quotePrefix="1" applyFont="1" applyFill="1" applyBorder="1" applyAlignment="1">
      <alignment horizontal="center" vertical="center" wrapText="1"/>
    </xf>
    <xf numFmtId="0" fontId="3" fillId="4" borderId="112" xfId="5" quotePrefix="1" applyFont="1" applyFill="1" applyBorder="1" applyAlignment="1">
      <alignment horizontal="center" vertical="center" wrapText="1"/>
    </xf>
    <xf numFmtId="0" fontId="32" fillId="4" borderId="106" xfId="4" quotePrefix="1" applyFont="1" applyFill="1" applyBorder="1" applyAlignment="1">
      <alignment horizontal="center" vertical="center" wrapText="1"/>
    </xf>
    <xf numFmtId="0" fontId="32" fillId="4" borderId="112" xfId="4" quotePrefix="1" applyFont="1" applyFill="1" applyBorder="1" applyAlignment="1">
      <alignment horizontal="center" vertical="center" wrapText="1"/>
    </xf>
    <xf numFmtId="0" fontId="32" fillId="4" borderId="114" xfId="4" quotePrefix="1" applyFont="1" applyFill="1" applyBorder="1" applyAlignment="1">
      <alignment horizontal="center" vertical="center" wrapText="1"/>
    </xf>
    <xf numFmtId="0" fontId="36" fillId="4" borderId="14" xfId="14" applyFont="1" applyFill="1" applyBorder="1" applyAlignment="1">
      <alignment horizontal="center" vertical="center"/>
    </xf>
    <xf numFmtId="0" fontId="39" fillId="4" borderId="100" xfId="14" applyFont="1" applyFill="1" applyBorder="1" applyAlignment="1">
      <alignment horizontal="center" vertical="center" wrapText="1"/>
    </xf>
    <xf numFmtId="0" fontId="39" fillId="4" borderId="9" xfId="14" applyFont="1" applyFill="1" applyBorder="1" applyAlignment="1">
      <alignment horizontal="center" vertical="center" wrapText="1"/>
    </xf>
    <xf numFmtId="0" fontId="7" fillId="4" borderId="66" xfId="2" quotePrefix="1" applyFont="1" applyFill="1" applyBorder="1" applyAlignment="1">
      <alignment horizontal="center" vertical="center" wrapText="1"/>
    </xf>
    <xf numFmtId="0" fontId="7" fillId="4" borderId="96" xfId="2" quotePrefix="1" applyFont="1" applyFill="1" applyBorder="1" applyAlignment="1">
      <alignment horizontal="center" vertical="center" wrapText="1"/>
    </xf>
    <xf numFmtId="0" fontId="7" fillId="4" borderId="72" xfId="2" quotePrefix="1" applyFont="1" applyFill="1" applyBorder="1" applyAlignment="1">
      <alignment horizontal="center" vertical="center" wrapText="1"/>
    </xf>
    <xf numFmtId="0" fontId="7" fillId="4" borderId="66" xfId="2" applyFont="1" applyFill="1" applyBorder="1" applyAlignment="1">
      <alignment horizontal="center" vertical="center" wrapText="1"/>
    </xf>
    <xf numFmtId="0" fontId="7" fillId="4" borderId="96" xfId="2" applyFont="1" applyFill="1" applyBorder="1" applyAlignment="1">
      <alignment horizontal="center" vertical="center" wrapText="1"/>
    </xf>
    <xf numFmtId="0" fontId="7" fillId="4" borderId="72" xfId="2" applyFont="1" applyFill="1" applyBorder="1" applyAlignment="1">
      <alignment horizontal="center" vertical="center" wrapText="1"/>
    </xf>
    <xf numFmtId="0" fontId="23" fillId="4" borderId="66" xfId="1" quotePrefix="1" applyFont="1" applyFill="1" applyBorder="1" applyAlignment="1">
      <alignment horizontal="center" vertical="center" wrapText="1"/>
    </xf>
    <xf numFmtId="0" fontId="23" fillId="4" borderId="96" xfId="1" applyFont="1" applyFill="1" applyBorder="1" applyAlignment="1">
      <alignment horizontal="center" vertical="center" wrapText="1"/>
    </xf>
    <xf numFmtId="0" fontId="23" fillId="4" borderId="72" xfId="1" applyFont="1" applyFill="1" applyBorder="1" applyAlignment="1">
      <alignment horizontal="center" vertical="center" wrapText="1"/>
    </xf>
    <xf numFmtId="0" fontId="31" fillId="4" borderId="95" xfId="14" applyFont="1" applyFill="1" applyBorder="1" applyAlignment="1">
      <alignment horizontal="center" vertical="center" wrapText="1"/>
    </xf>
    <xf numFmtId="0" fontId="31" fillId="4" borderId="5" xfId="14" applyFont="1" applyFill="1" applyBorder="1" applyAlignment="1">
      <alignment horizontal="center" vertical="center" wrapText="1"/>
    </xf>
    <xf numFmtId="0" fontId="31" fillId="4" borderId="6" xfId="14" applyFont="1" applyFill="1" applyBorder="1" applyAlignment="1">
      <alignment horizontal="center" vertical="center" wrapText="1"/>
    </xf>
    <xf numFmtId="0" fontId="36" fillId="4" borderId="96" xfId="14" applyFont="1" applyFill="1" applyBorder="1" applyAlignment="1">
      <alignment horizontal="center" vertical="center"/>
    </xf>
    <xf numFmtId="0" fontId="35" fillId="4" borderId="57" xfId="14" applyFont="1" applyFill="1" applyBorder="1" applyAlignment="1">
      <alignment horizontal="center" vertical="center"/>
    </xf>
    <xf numFmtId="0" fontId="35" fillId="4" borderId="55" xfId="14" applyFont="1" applyFill="1" applyBorder="1" applyAlignment="1">
      <alignment horizontal="center" vertical="center"/>
    </xf>
    <xf numFmtId="0" fontId="35" fillId="4" borderId="60" xfId="14" applyFont="1" applyFill="1" applyBorder="1" applyAlignment="1">
      <alignment horizontal="center" vertical="center"/>
    </xf>
    <xf numFmtId="0" fontId="35" fillId="4" borderId="58" xfId="14" applyFont="1" applyFill="1" applyBorder="1" applyAlignment="1">
      <alignment horizontal="center" vertical="center"/>
    </xf>
    <xf numFmtId="0" fontId="35" fillId="4" borderId="14" xfId="14" applyFont="1" applyFill="1" applyBorder="1" applyAlignment="1">
      <alignment horizontal="center" vertical="center"/>
    </xf>
    <xf numFmtId="0" fontId="35" fillId="4" borderId="11" xfId="14" applyFont="1" applyFill="1" applyBorder="1" applyAlignment="1">
      <alignment horizontal="center" vertical="center"/>
    </xf>
    <xf numFmtId="0" fontId="28" fillId="4" borderId="16" xfId="14" applyFont="1" applyFill="1" applyBorder="1" applyAlignment="1">
      <alignment horizontal="center" vertical="center"/>
    </xf>
    <xf numFmtId="0" fontId="28" fillId="4" borderId="48" xfId="14" applyFont="1" applyFill="1" applyBorder="1" applyAlignment="1">
      <alignment horizontal="center" vertical="center"/>
    </xf>
    <xf numFmtId="0" fontId="28" fillId="4" borderId="18" xfId="14" applyFont="1" applyFill="1" applyBorder="1" applyAlignment="1">
      <alignment horizontal="center" vertical="center"/>
    </xf>
    <xf numFmtId="0" fontId="39" fillId="4" borderId="56" xfId="14" applyFont="1" applyFill="1" applyBorder="1" applyAlignment="1">
      <alignment horizontal="center" vertical="center" wrapText="1"/>
    </xf>
    <xf numFmtId="0" fontId="23" fillId="4" borderId="71" xfId="1" applyFont="1" applyFill="1" applyBorder="1" applyAlignment="1">
      <alignment horizontal="center" vertical="center" wrapText="1"/>
    </xf>
    <xf numFmtId="0" fontId="7" fillId="4" borderId="98" xfId="2" quotePrefix="1" applyFont="1" applyFill="1" applyBorder="1" applyAlignment="1">
      <alignment horizontal="center" vertical="center" wrapText="1"/>
    </xf>
    <xf numFmtId="0" fontId="7" fillId="4" borderId="55" xfId="2" quotePrefix="1" applyFont="1" applyFill="1" applyBorder="1" applyAlignment="1">
      <alignment horizontal="center" vertical="center" wrapText="1"/>
    </xf>
    <xf numFmtId="0" fontId="7" fillId="4" borderId="97" xfId="2" quotePrefix="1" applyFont="1" applyFill="1" applyBorder="1" applyAlignment="1">
      <alignment horizontal="center" vertical="center" wrapText="1"/>
    </xf>
    <xf numFmtId="0" fontId="31" fillId="4" borderId="57" xfId="14" applyFont="1" applyFill="1" applyBorder="1" applyAlignment="1">
      <alignment horizontal="center" vertical="center"/>
    </xf>
    <xf numFmtId="0" fontId="31" fillId="4" borderId="55" xfId="14" applyFont="1" applyFill="1" applyBorder="1" applyAlignment="1">
      <alignment horizontal="center" vertical="center"/>
    </xf>
    <xf numFmtId="0" fontId="31" fillId="4" borderId="60" xfId="14" applyFont="1" applyFill="1" applyBorder="1" applyAlignment="1">
      <alignment horizontal="center" vertical="center"/>
    </xf>
    <xf numFmtId="0" fontId="24" fillId="4" borderId="0" xfId="14" applyFont="1" applyFill="1" applyAlignment="1">
      <alignment horizontal="center" vertical="center"/>
    </xf>
    <xf numFmtId="0" fontId="24" fillId="4" borderId="0" xfId="14" applyFont="1" applyFill="1" applyAlignment="1">
      <alignment horizontal="center"/>
    </xf>
    <xf numFmtId="0" fontId="24" fillId="4" borderId="14" xfId="14" applyFont="1" applyFill="1" applyBorder="1" applyAlignment="1">
      <alignment horizontal="center" vertical="center"/>
    </xf>
    <xf numFmtId="0" fontId="31" fillId="4" borderId="64" xfId="14" applyFont="1" applyFill="1" applyBorder="1" applyAlignment="1">
      <alignment horizontal="center" vertical="center" wrapText="1"/>
    </xf>
    <xf numFmtId="0" fontId="35" fillId="4" borderId="98" xfId="14" applyFont="1" applyFill="1" applyBorder="1" applyAlignment="1">
      <alignment horizontal="center" vertical="center"/>
    </xf>
    <xf numFmtId="0" fontId="35" fillId="4" borderId="97" xfId="14" applyFont="1" applyFill="1" applyBorder="1" applyAlignment="1">
      <alignment horizontal="center" vertical="center"/>
    </xf>
    <xf numFmtId="0" fontId="28" fillId="4" borderId="82" xfId="14" applyFont="1" applyFill="1" applyBorder="1" applyAlignment="1">
      <alignment horizontal="center" vertical="center"/>
    </xf>
    <xf numFmtId="0" fontId="28" fillId="4" borderId="81" xfId="14" applyFont="1" applyFill="1" applyBorder="1" applyAlignment="1">
      <alignment horizontal="center" vertical="center"/>
    </xf>
    <xf numFmtId="0" fontId="28" fillId="4" borderId="80" xfId="14" applyFont="1" applyFill="1" applyBorder="1" applyAlignment="1">
      <alignment horizontal="center" vertical="center"/>
    </xf>
    <xf numFmtId="0" fontId="28" fillId="4" borderId="57" xfId="14" applyFont="1" applyFill="1" applyBorder="1" applyAlignment="1">
      <alignment horizontal="center" vertical="center"/>
    </xf>
    <xf numFmtId="0" fontId="28" fillId="4" borderId="55" xfId="14" applyFont="1" applyFill="1" applyBorder="1" applyAlignment="1">
      <alignment horizontal="center" vertical="center"/>
    </xf>
    <xf numFmtId="0" fontId="28" fillId="4" borderId="60" xfId="14" applyFont="1" applyFill="1" applyBorder="1" applyAlignment="1">
      <alignment horizontal="center" vertical="center"/>
    </xf>
    <xf numFmtId="0" fontId="24" fillId="4" borderId="55" xfId="14" applyFont="1" applyFill="1" applyBorder="1" applyAlignment="1">
      <alignment horizontal="center" vertical="center"/>
    </xf>
    <xf numFmtId="0" fontId="35" fillId="4" borderId="40" xfId="14" applyFont="1" applyFill="1" applyBorder="1" applyAlignment="1">
      <alignment horizontal="center" vertical="center" wrapText="1"/>
    </xf>
    <xf numFmtId="0" fontId="35" fillId="4" borderId="43" xfId="14" applyFont="1" applyFill="1" applyBorder="1" applyAlignment="1">
      <alignment horizontal="center" vertical="center" wrapText="1"/>
    </xf>
    <xf numFmtId="0" fontId="23" fillId="4" borderId="66" xfId="7" quotePrefix="1" applyFont="1" applyFill="1" applyBorder="1" applyAlignment="1">
      <alignment horizontal="center" vertical="center" wrapText="1"/>
    </xf>
    <xf numFmtId="0" fontId="23" fillId="4" borderId="71" xfId="7" applyFont="1" applyFill="1" applyBorder="1" applyAlignment="1">
      <alignment horizontal="center" vertical="center" wrapText="1"/>
    </xf>
    <xf numFmtId="0" fontId="23" fillId="4" borderId="72" xfId="7" applyFont="1" applyFill="1" applyBorder="1" applyAlignment="1">
      <alignment horizontal="center" vertical="center" wrapText="1"/>
    </xf>
    <xf numFmtId="0" fontId="7" fillId="5" borderId="91" xfId="2" applyFont="1" applyFill="1" applyBorder="1" applyAlignment="1">
      <alignment horizontal="center" vertical="center" wrapText="1"/>
    </xf>
    <xf numFmtId="0" fontId="7" fillId="5" borderId="92" xfId="2" applyFont="1" applyFill="1" applyBorder="1" applyAlignment="1">
      <alignment horizontal="center" vertical="center" wrapText="1"/>
    </xf>
    <xf numFmtId="0" fontId="7" fillId="5" borderId="85" xfId="2" applyFont="1" applyFill="1" applyBorder="1" applyAlignment="1">
      <alignment horizontal="center" vertical="center" wrapText="1"/>
    </xf>
    <xf numFmtId="0" fontId="7" fillId="5" borderId="93" xfId="2" applyFont="1" applyFill="1" applyBorder="1" applyAlignment="1">
      <alignment horizontal="center" vertical="center" wrapText="1"/>
    </xf>
    <xf numFmtId="0" fontId="7" fillId="5" borderId="14" xfId="2" applyFont="1" applyFill="1" applyBorder="1" applyAlignment="1">
      <alignment horizontal="center" vertical="center" wrapText="1"/>
    </xf>
    <xf numFmtId="0" fontId="7" fillId="5" borderId="11" xfId="2" applyFont="1" applyFill="1" applyBorder="1" applyAlignment="1">
      <alignment horizontal="center" vertical="center" wrapText="1"/>
    </xf>
    <xf numFmtId="0" fontId="7" fillId="5" borderId="84" xfId="8" applyFont="1" applyFill="1" applyBorder="1" applyAlignment="1">
      <alignment horizontal="center" vertical="center" wrapText="1"/>
    </xf>
    <xf numFmtId="0" fontId="7" fillId="5" borderId="92" xfId="8" applyFont="1" applyFill="1" applyBorder="1" applyAlignment="1">
      <alignment horizontal="center" vertical="center" wrapText="1"/>
    </xf>
    <xf numFmtId="0" fontId="7" fillId="5" borderId="85" xfId="8" applyFont="1" applyFill="1" applyBorder="1" applyAlignment="1">
      <alignment horizontal="center" vertical="center" wrapText="1"/>
    </xf>
    <xf numFmtId="0" fontId="7" fillId="5" borderId="94" xfId="8" applyFont="1" applyFill="1" applyBorder="1" applyAlignment="1">
      <alignment horizontal="center" vertical="center" wrapText="1"/>
    </xf>
    <xf numFmtId="0" fontId="7" fillId="5" borderId="14" xfId="8" applyFont="1" applyFill="1" applyBorder="1" applyAlignment="1">
      <alignment horizontal="center" vertical="center" wrapText="1"/>
    </xf>
    <xf numFmtId="0" fontId="7" fillId="5" borderId="11" xfId="8" applyFont="1" applyFill="1" applyBorder="1" applyAlignment="1">
      <alignment horizontal="center" vertical="center" wrapText="1"/>
    </xf>
    <xf numFmtId="0" fontId="7" fillId="5" borderId="54" xfId="2" applyFont="1" applyFill="1" applyBorder="1" applyAlignment="1">
      <alignment horizontal="center" vertical="center" wrapText="1"/>
    </xf>
    <xf numFmtId="0" fontId="7" fillId="5" borderId="51" xfId="2" applyFont="1" applyFill="1" applyBorder="1" applyAlignment="1">
      <alignment horizontal="center" vertical="center" wrapText="1"/>
    </xf>
    <xf numFmtId="0" fontId="7" fillId="5" borderId="52" xfId="2" applyFont="1" applyFill="1" applyBorder="1" applyAlignment="1">
      <alignment horizontal="center" vertical="center" wrapText="1"/>
    </xf>
    <xf numFmtId="0" fontId="7" fillId="4" borderId="71" xfId="2" quotePrefix="1" applyFont="1" applyFill="1" applyBorder="1" applyAlignment="1">
      <alignment horizontal="center" vertical="center" wrapText="1"/>
    </xf>
    <xf numFmtId="0" fontId="7" fillId="4" borderId="71" xfId="2" applyFont="1" applyFill="1" applyBorder="1" applyAlignment="1">
      <alignment horizontal="center" vertical="center" wrapText="1"/>
    </xf>
    <xf numFmtId="0" fontId="7" fillId="4" borderId="98" xfId="2" applyFont="1" applyFill="1" applyBorder="1" applyAlignment="1">
      <alignment horizontal="center" vertical="center" wrapText="1"/>
    </xf>
    <xf numFmtId="0" fontId="7" fillId="4" borderId="55" xfId="2" applyFont="1" applyFill="1" applyBorder="1" applyAlignment="1">
      <alignment horizontal="center" vertical="center" wrapText="1"/>
    </xf>
    <xf numFmtId="0" fontId="7" fillId="4" borderId="97" xfId="2" applyFont="1" applyFill="1" applyBorder="1" applyAlignment="1">
      <alignment horizontal="center" vertical="center" wrapText="1"/>
    </xf>
    <xf numFmtId="0" fontId="7" fillId="5" borderId="50" xfId="2" applyFont="1" applyFill="1" applyBorder="1" applyAlignment="1">
      <alignment horizontal="center" vertical="center" wrapText="1"/>
    </xf>
    <xf numFmtId="0" fontId="7" fillId="5" borderId="91" xfId="8" applyFont="1" applyFill="1" applyBorder="1" applyAlignment="1">
      <alignment horizontal="center" vertical="center" wrapText="1"/>
    </xf>
    <xf numFmtId="0" fontId="7" fillId="5" borderId="93" xfId="8" applyFont="1" applyFill="1" applyBorder="1" applyAlignment="1">
      <alignment horizontal="center" vertical="center" wrapText="1"/>
    </xf>
    <xf numFmtId="0" fontId="7" fillId="5" borderId="90" xfId="8" applyFont="1" applyFill="1" applyBorder="1" applyAlignment="1">
      <alignment horizontal="center" vertical="center" wrapText="1"/>
    </xf>
    <xf numFmtId="0" fontId="7" fillId="5" borderId="86" xfId="8" applyFont="1" applyFill="1" applyBorder="1" applyAlignment="1">
      <alignment horizontal="center" vertical="center" wrapText="1"/>
    </xf>
    <xf numFmtId="0" fontId="7" fillId="5" borderId="87" xfId="8" applyFont="1" applyFill="1" applyBorder="1" applyAlignment="1">
      <alignment horizontal="center" vertical="center" wrapText="1"/>
    </xf>
    <xf numFmtId="0" fontId="7" fillId="5" borderId="88" xfId="8" applyFont="1" applyFill="1" applyBorder="1" applyAlignment="1">
      <alignment horizontal="center" vertical="center" wrapText="1"/>
    </xf>
    <xf numFmtId="0" fontId="24" fillId="4" borderId="14" xfId="14" applyFont="1" applyFill="1" applyBorder="1" applyAlignment="1">
      <alignment horizontal="center"/>
    </xf>
    <xf numFmtId="0" fontId="42" fillId="4" borderId="0" xfId="0" applyFont="1" applyFill="1" applyBorder="1" applyAlignment="1">
      <alignment horizontal="center" vertical="center" wrapText="1"/>
    </xf>
    <xf numFmtId="0" fontId="42" fillId="4" borderId="14" xfId="0" applyFont="1" applyFill="1" applyBorder="1" applyAlignment="1">
      <alignment horizontal="center" vertical="center" wrapText="1"/>
    </xf>
    <xf numFmtId="0" fontId="7" fillId="5" borderId="91" xfId="10" applyFont="1" applyFill="1" applyBorder="1" applyAlignment="1">
      <alignment horizontal="center" vertical="center" wrapText="1"/>
    </xf>
    <xf numFmtId="0" fontId="7" fillId="5" borderId="53" xfId="10" applyFont="1" applyFill="1" applyBorder="1" applyAlignment="1">
      <alignment horizontal="center" vertical="center" wrapText="1"/>
    </xf>
    <xf numFmtId="0" fontId="7" fillId="5" borderId="93" xfId="10" applyFont="1" applyFill="1" applyBorder="1" applyAlignment="1">
      <alignment horizontal="center" vertical="center" wrapText="1"/>
    </xf>
    <xf numFmtId="0" fontId="7" fillId="4" borderId="66" xfId="8" quotePrefix="1" applyFont="1" applyFill="1" applyBorder="1" applyAlignment="1">
      <alignment horizontal="center" vertical="center" wrapText="1"/>
    </xf>
    <xf numFmtId="0" fontId="7" fillId="4" borderId="96" xfId="8" quotePrefix="1" applyFont="1" applyFill="1" applyBorder="1" applyAlignment="1">
      <alignment horizontal="center" vertical="center" wrapText="1"/>
    </xf>
    <xf numFmtId="0" fontId="7" fillId="4" borderId="72" xfId="8" quotePrefix="1" applyFont="1" applyFill="1" applyBorder="1" applyAlignment="1">
      <alignment horizontal="center" vertical="center" wrapText="1"/>
    </xf>
    <xf numFmtId="0" fontId="7" fillId="4" borderId="71" xfId="8" quotePrefix="1" applyFont="1" applyFill="1" applyBorder="1" applyAlignment="1">
      <alignment horizontal="center" vertical="center" wrapText="1"/>
    </xf>
    <xf numFmtId="0" fontId="24" fillId="4" borderId="0" xfId="13" applyFont="1" applyFill="1" applyAlignment="1">
      <alignment horizontal="center"/>
    </xf>
    <xf numFmtId="0" fontId="24" fillId="4" borderId="0" xfId="13" applyFont="1" applyFill="1" applyAlignment="1">
      <alignment horizontal="center" vertical="center"/>
    </xf>
    <xf numFmtId="0" fontId="28" fillId="4" borderId="57" xfId="13" applyFont="1" applyFill="1" applyBorder="1" applyAlignment="1">
      <alignment horizontal="center" vertical="center"/>
    </xf>
    <xf numFmtId="0" fontId="28" fillId="4" borderId="55" xfId="13" applyFont="1" applyFill="1" applyBorder="1" applyAlignment="1">
      <alignment horizontal="center" vertical="center"/>
    </xf>
    <xf numFmtId="0" fontId="28" fillId="4" borderId="60" xfId="13" applyFont="1" applyFill="1" applyBorder="1" applyAlignment="1">
      <alignment horizontal="center" vertical="center"/>
    </xf>
    <xf numFmtId="0" fontId="28" fillId="4" borderId="58" xfId="13" applyFont="1" applyFill="1" applyBorder="1" applyAlignment="1">
      <alignment horizontal="center" vertical="center"/>
    </xf>
    <xf numFmtId="0" fontId="28" fillId="4" borderId="14" xfId="13" applyFont="1" applyFill="1" applyBorder="1" applyAlignment="1">
      <alignment horizontal="center" vertical="center"/>
    </xf>
    <xf numFmtId="0" fontId="28" fillId="4" borderId="11" xfId="13" applyFont="1" applyFill="1" applyBorder="1" applyAlignment="1">
      <alignment horizontal="center" vertical="center"/>
    </xf>
    <xf numFmtId="0" fontId="28" fillId="4" borderId="64" xfId="13" applyFont="1" applyFill="1" applyBorder="1" applyAlignment="1">
      <alignment horizontal="center" vertical="center" wrapText="1"/>
    </xf>
    <xf numFmtId="0" fontId="28" fillId="4" borderId="5" xfId="13" applyFont="1" applyFill="1" applyBorder="1" applyAlignment="1">
      <alignment horizontal="center" vertical="center" wrapText="1"/>
    </xf>
    <xf numFmtId="0" fontId="28" fillId="4" borderId="6" xfId="13" applyFont="1" applyFill="1" applyBorder="1" applyAlignment="1">
      <alignment horizontal="center" vertical="center" wrapText="1"/>
    </xf>
    <xf numFmtId="0" fontId="28" fillId="4" borderId="84" xfId="13" applyFont="1" applyFill="1" applyBorder="1" applyAlignment="1">
      <alignment horizontal="center" vertical="center"/>
    </xf>
    <xf numFmtId="0" fontId="28" fillId="4" borderId="97" xfId="13" applyFont="1" applyFill="1" applyBorder="1" applyAlignment="1">
      <alignment horizontal="center" vertical="center"/>
    </xf>
    <xf numFmtId="0" fontId="28" fillId="4" borderId="94" xfId="13" applyFont="1" applyFill="1" applyBorder="1" applyAlignment="1">
      <alignment horizontal="center" vertical="center"/>
    </xf>
    <xf numFmtId="0" fontId="2" fillId="4" borderId="0" xfId="13" applyFont="1" applyFill="1" applyAlignment="1">
      <alignment horizontal="center" vertical="center"/>
    </xf>
    <xf numFmtId="0" fontId="24" fillId="4" borderId="55" xfId="13" applyFont="1" applyFill="1" applyBorder="1" applyAlignment="1">
      <alignment horizontal="center"/>
    </xf>
    <xf numFmtId="0" fontId="3" fillId="4" borderId="107" xfId="14" applyFont="1" applyFill="1" applyBorder="1" applyAlignment="1">
      <alignment horizontal="center"/>
    </xf>
    <xf numFmtId="0" fontId="3" fillId="4" borderId="112" xfId="14" applyFont="1" applyFill="1" applyBorder="1" applyAlignment="1">
      <alignment horizontal="center"/>
    </xf>
    <xf numFmtId="0" fontId="3" fillId="4" borderId="104" xfId="14" applyFont="1" applyFill="1" applyBorder="1" applyAlignment="1">
      <alignment horizontal="center"/>
    </xf>
    <xf numFmtId="0" fontId="3" fillId="4" borderId="99" xfId="14" applyFont="1" applyFill="1" applyBorder="1" applyAlignment="1">
      <alignment horizontal="center"/>
    </xf>
    <xf numFmtId="0" fontId="3" fillId="4" borderId="100" xfId="14" applyFont="1" applyFill="1" applyBorder="1" applyAlignment="1">
      <alignment horizontal="center"/>
    </xf>
    <xf numFmtId="0" fontId="3" fillId="4" borderId="106" xfId="14" applyFont="1" applyFill="1" applyBorder="1" applyAlignment="1">
      <alignment horizontal="center"/>
    </xf>
    <xf numFmtId="0" fontId="3" fillId="4" borderId="109" xfId="14" applyFont="1" applyFill="1" applyBorder="1" applyAlignment="1">
      <alignment horizontal="center"/>
    </xf>
    <xf numFmtId="0" fontId="3" fillId="4" borderId="22" xfId="14" applyFont="1" applyFill="1" applyBorder="1" applyAlignment="1">
      <alignment horizontal="center"/>
    </xf>
    <xf numFmtId="0" fontId="3" fillId="4" borderId="23" xfId="14" applyFont="1" applyFill="1" applyBorder="1" applyAlignment="1">
      <alignment horizontal="center"/>
    </xf>
    <xf numFmtId="0" fontId="3" fillId="4" borderId="26" xfId="14" applyFont="1" applyFill="1" applyBorder="1" applyAlignment="1">
      <alignment horizontal="center"/>
    </xf>
    <xf numFmtId="0" fontId="3" fillId="4" borderId="27" xfId="14" applyFont="1" applyFill="1" applyBorder="1" applyAlignment="1">
      <alignment horizontal="center"/>
    </xf>
    <xf numFmtId="0" fontId="3" fillId="4" borderId="28" xfId="14" applyFont="1" applyFill="1" applyBorder="1" applyAlignment="1">
      <alignment horizontal="center"/>
    </xf>
    <xf numFmtId="0" fontId="3" fillId="4" borderId="25" xfId="14" applyFont="1" applyFill="1" applyBorder="1" applyAlignment="1">
      <alignment horizontal="center"/>
    </xf>
    <xf numFmtId="0" fontId="3" fillId="4" borderId="32" xfId="14" applyFont="1" applyFill="1" applyBorder="1" applyAlignment="1">
      <alignment horizontal="center"/>
    </xf>
    <xf numFmtId="0" fontId="3" fillId="4" borderId="40" xfId="14" applyFont="1" applyFill="1" applyBorder="1" applyAlignment="1">
      <alignment horizontal="center"/>
    </xf>
    <xf numFmtId="0" fontId="3" fillId="4" borderId="33" xfId="14" applyFont="1" applyFill="1" applyBorder="1" applyAlignment="1">
      <alignment horizontal="center"/>
    </xf>
    <xf numFmtId="0" fontId="3" fillId="4" borderId="35" xfId="14" applyFont="1" applyFill="1" applyBorder="1" applyAlignment="1">
      <alignment horizontal="center"/>
    </xf>
    <xf numFmtId="0" fontId="3" fillId="4" borderId="41" xfId="14" applyFont="1" applyFill="1" applyBorder="1" applyAlignment="1">
      <alignment horizontal="center"/>
    </xf>
    <xf numFmtId="0" fontId="3" fillId="4" borderId="17" xfId="14" applyFont="1" applyFill="1" applyBorder="1" applyAlignment="1">
      <alignment horizontal="center"/>
    </xf>
    <xf numFmtId="0" fontId="3" fillId="4" borderId="19" xfId="14" applyFont="1" applyFill="1" applyBorder="1" applyAlignment="1">
      <alignment horizontal="center"/>
    </xf>
    <xf numFmtId="0" fontId="3" fillId="4" borderId="108" xfId="14" applyFont="1" applyFill="1" applyBorder="1" applyAlignment="1">
      <alignment horizontal="center"/>
    </xf>
    <xf numFmtId="0" fontId="3" fillId="4" borderId="20" xfId="14" applyFont="1" applyFill="1" applyBorder="1" applyAlignment="1">
      <alignment horizontal="center"/>
    </xf>
    <xf numFmtId="0" fontId="3" fillId="4" borderId="29" xfId="14" applyFont="1" applyFill="1" applyBorder="1" applyAlignment="1">
      <alignment horizontal="center"/>
    </xf>
    <xf numFmtId="0" fontId="3" fillId="4" borderId="45" xfId="14" applyFont="1" applyFill="1" applyBorder="1" applyAlignment="1">
      <alignment horizontal="center"/>
    </xf>
    <xf numFmtId="0" fontId="3" fillId="4" borderId="47" xfId="14" applyFont="1" applyFill="1" applyBorder="1" applyAlignment="1">
      <alignment horizontal="center"/>
    </xf>
    <xf numFmtId="0" fontId="2" fillId="4" borderId="103" xfId="14" applyFont="1" applyFill="1" applyBorder="1" applyAlignment="1">
      <alignment horizontal="center"/>
    </xf>
    <xf numFmtId="0" fontId="2" fillId="4" borderId="8" xfId="14" applyFont="1" applyFill="1" applyBorder="1" applyAlignment="1">
      <alignment horizontal="center"/>
    </xf>
    <xf numFmtId="0" fontId="2" fillId="4" borderId="4" xfId="14" applyFont="1" applyFill="1" applyBorder="1" applyAlignment="1">
      <alignment horizontal="center"/>
    </xf>
    <xf numFmtId="0" fontId="2" fillId="4" borderId="9" xfId="14" applyFont="1" applyFill="1" applyBorder="1" applyAlignment="1">
      <alignment horizontal="center"/>
    </xf>
    <xf numFmtId="0" fontId="2" fillId="4" borderId="10" xfId="14" applyFont="1" applyFill="1" applyBorder="1" applyAlignment="1">
      <alignment horizontal="center"/>
    </xf>
    <xf numFmtId="0" fontId="2" fillId="4" borderId="69" xfId="14" applyFont="1" applyFill="1" applyBorder="1" applyAlignment="1">
      <alignment horizontal="center"/>
    </xf>
    <xf numFmtId="0" fontId="2" fillId="4" borderId="65" xfId="14" applyFont="1" applyFill="1" applyBorder="1" applyAlignment="1">
      <alignment horizontal="center"/>
    </xf>
    <xf numFmtId="0" fontId="2" fillId="4" borderId="68" xfId="14" applyFont="1" applyFill="1" applyBorder="1" applyAlignment="1">
      <alignment horizontal="center"/>
    </xf>
    <xf numFmtId="0" fontId="23" fillId="4" borderId="65" xfId="5" quotePrefix="1" applyFont="1" applyFill="1" applyBorder="1" applyAlignment="1">
      <alignment horizontal="center" vertical="center" wrapText="1"/>
    </xf>
    <xf numFmtId="0" fontId="32" fillId="4" borderId="36" xfId="5" quotePrefix="1" applyFont="1" applyFill="1" applyBorder="1" applyAlignment="1">
      <alignment horizontal="center" vertical="center" wrapText="1"/>
    </xf>
    <xf numFmtId="0" fontId="32" fillId="4" borderId="74" xfId="5" quotePrefix="1" applyFont="1" applyFill="1" applyBorder="1" applyAlignment="1">
      <alignment horizontal="center" vertical="center" wrapText="1"/>
    </xf>
    <xf numFmtId="0" fontId="23" fillId="4" borderId="65" xfId="4" quotePrefix="1" applyFont="1" applyFill="1" applyBorder="1" applyAlignment="1">
      <alignment horizontal="center" vertical="center" wrapText="1"/>
    </xf>
    <xf numFmtId="0" fontId="23" fillId="4" borderId="67" xfId="4" quotePrefix="1" applyFont="1" applyFill="1" applyBorder="1" applyAlignment="1">
      <alignment horizontal="center" vertical="center"/>
    </xf>
    <xf numFmtId="0" fontId="23" fillId="4" borderId="96" xfId="4" quotePrefix="1" applyFont="1" applyFill="1" applyBorder="1" applyAlignment="1">
      <alignment horizontal="center" vertical="center" wrapText="1"/>
    </xf>
    <xf numFmtId="0" fontId="23" fillId="4" borderId="66" xfId="5" quotePrefix="1" applyFont="1" applyFill="1" applyBorder="1" applyAlignment="1">
      <alignment horizontal="center" vertical="center" wrapText="1"/>
    </xf>
    <xf numFmtId="0" fontId="23" fillId="4" borderId="72" xfId="5" quotePrefix="1" applyFont="1" applyFill="1" applyBorder="1" applyAlignment="1">
      <alignment horizontal="center" vertical="center" wrapText="1"/>
    </xf>
  </cellXfs>
  <cellStyles count="15">
    <cellStyle name="S0" xfId="1"/>
    <cellStyle name="S0 2" xfId="2"/>
    <cellStyle name="S1" xfId="3"/>
    <cellStyle name="S1 2" xfId="4"/>
    <cellStyle name="S11" xfId="5"/>
    <cellStyle name="S13" xfId="6"/>
    <cellStyle name="S2" xfId="7"/>
    <cellStyle name="S2 2" xfId="8"/>
    <cellStyle name="S3" xfId="9"/>
    <cellStyle name="S3 2" xfId="10"/>
    <cellStyle name="Денежный" xfId="11" builtinId="4"/>
    <cellStyle name="Обычный" xfId="0" builtinId="0"/>
    <cellStyle name="Обычный 2" xfId="12"/>
    <cellStyle name="Обычный 2 2" xfId="13"/>
    <cellStyle name="Обычный 3" xfId="1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0;&#1086;&#1085;&#1090;&#1080;&#1085;&#1075;&#1077;&#1085;&#1090;%202015-17/&#1050;&#1086;&#1085;&#1090;&#1080;&#1085;&#1075;&#1077;&#1085;&#1090;%20&#1050;&#1060;&#1059;/&#1050;&#1086;&#1085;&#1090;&#1080;&#1085;&#1075;&#1077;&#1085;&#1090;%202024/kontingent%20MAY/Svod-CFU-na-01.05.%202024-V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ециал ОФО МА "/>
      <sheetName val="Бак ОФО МА"/>
      <sheetName val="Бак ЗФО МА"/>
      <sheetName val="Маг ОФО МА"/>
      <sheetName val="Маг ЗФО МА"/>
      <sheetName val="Бакалавр ОФО АСИА"/>
      <sheetName val="Бакалавр ОЗФО АСиА"/>
      <sheetName val="Бакалавр ЗФО АСИА"/>
      <sheetName val="МАГ ОФО АСИА"/>
      <sheetName val="МАГ ЗФО АСИА"/>
      <sheetName val="Бакалавр ОФО АТА"/>
      <sheetName val="Бакалавр ЗФО АTA"/>
      <sheetName val="Специалист ОФО АTA"/>
      <sheetName val="МАГ ОФО АTA"/>
      <sheetName val="МАГ ЗФО АTA"/>
      <sheetName val="Бакалавр ОФО ИЭиУ"/>
      <sheetName val="Бакалавр ЗФО ИЭиУ"/>
      <sheetName val="Бакалав ОЗФО ИЭиУ"/>
      <sheetName val="МАГ ОФО ИЭиУ"/>
      <sheetName val="МАГ ЗФО ИЭиУ"/>
      <sheetName val="Бак ОФО ГПА"/>
      <sheetName val="БАК ОФО   ГПА"/>
      <sheetName val="БАК ОЗО ГПА"/>
      <sheetName val="Бак ЗФО ГПА"/>
      <sheetName val="Спец ОФО ГПА"/>
      <sheetName val="МАГ ОФО ГПА"/>
      <sheetName val="МАГ ЗФО ГПА"/>
      <sheetName val="Маг ОЗФО ГПА"/>
      <sheetName val="Бак ОФО ЕИСН"/>
      <sheetName val="Бак ЗФО ЕИСН"/>
      <sheetName val="Маг ОФО ЕИСН"/>
      <sheetName val="МАГ ЗФО ЕИСН"/>
      <sheetName val="Бак ОФО СЕГИ"/>
      <sheetName val="Бак ОЗФО СЕГИ"/>
      <sheetName val="Бак ЗФО СЕГИ"/>
      <sheetName val="Маг. ОФО СЭГИ"/>
      <sheetName val="Маг. ОЗФО СЕГИ"/>
      <sheetName val="Маг ЗФО СЕГИ"/>
      <sheetName val="Маг ОФО СЕГИ"/>
      <sheetName val="Бак ОФО ФТИ"/>
      <sheetName val="Бак ЗФО ФТИ"/>
      <sheetName val="Маг ОФО ФТИ"/>
      <sheetName val="Маг ЗФО ФТИ"/>
      <sheetName val="Бак ОФО ИПОМ"/>
      <sheetName val="Бак ЗФО ИПОМ"/>
      <sheetName val="Бак ОЗФО ИПОМ"/>
      <sheetName val="Маг. ОЗФО ИПОМ "/>
      <sheetName val="Спец. ОЗФО ИПОМ "/>
      <sheetName val="Бак ОФО ИБТЭиФ "/>
      <sheetName val="Бак ЗФО ИБТЭиФ"/>
      <sheetName val="Бак ОЗФО ИБТЭиФ"/>
      <sheetName val="Спец ОФО ИБТЭиФ"/>
      <sheetName val="Специал. ОФО ИБТЭФ"/>
      <sheetName val="Маг ОФО ИБТЭиФ"/>
      <sheetName val="Маг ОЗФО ИБТЭиФ"/>
      <sheetName val="Бак ОФО ТА"/>
      <sheetName val="Бак ЗФО ТА"/>
      <sheetName val="Бак ОЗФО ТА"/>
      <sheetName val="Маг ОФО ТА"/>
      <sheetName val="Маг ЗФО ТА"/>
      <sheetName val="Маг ОЗФО ТА"/>
      <sheetName val=" Маг ОЗФО ТА"/>
      <sheetName val="Бак ОФО ИММиД"/>
      <sheetName val="Бак ЗФО ИММиД"/>
      <sheetName val="Бак ОЗФО ИММиД"/>
      <sheetName val="Спец. ИММиД"/>
      <sheetName val="Маг ОФО ИММиД"/>
      <sheetName val="Маг. ОЗФО ИММИД"/>
      <sheetName val="Бак ОФО ИФ"/>
      <sheetName val="Бак ЗФО ИФ"/>
      <sheetName val="Маг ОФО ИФ"/>
      <sheetName val="Маг ЗФО ИФ"/>
      <sheetName val="Свод по ВО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>
        <row r="30">
          <cell r="A30" t="str">
            <v>Таврическая академия</v>
          </cell>
        </row>
        <row r="31">
          <cell r="A31" t="str">
            <v>Институт  филологии</v>
          </cell>
        </row>
        <row r="32">
          <cell r="A32" t="str">
            <v>Институт медиакоммуникаций, медиатехнологий и дизайна</v>
          </cell>
        </row>
        <row r="33">
          <cell r="A33" t="str">
            <v>Институт биохимических технологий, экологии и фармации</v>
          </cell>
        </row>
        <row r="34">
          <cell r="A34" t="str">
            <v>Академия строительства и архитектуры</v>
          </cell>
        </row>
        <row r="35">
          <cell r="A35" t="str">
            <v xml:space="preserve">Агротехнологическая академия </v>
          </cell>
        </row>
        <row r="36">
          <cell r="A36" t="str">
            <v>Физико-технический институт</v>
          </cell>
        </row>
        <row r="37">
          <cell r="A37" t="str">
            <v>Институт экономики и управления</v>
          </cell>
        </row>
        <row r="38">
          <cell r="A38" t="str">
            <v>Медицинская академия имени С.И.Георгиевского</v>
          </cell>
        </row>
        <row r="39">
          <cell r="A39" t="str">
            <v>Институт педагогического образования и менеджмента               (г. Армянск)</v>
          </cell>
        </row>
        <row r="40">
          <cell r="A40" t="str">
            <v>Гуманитарно-педагогическая академия    ( г. Ялта)</v>
          </cell>
        </row>
        <row r="41">
          <cell r="A41" t="str">
            <v xml:space="preserve">Евпаторийский институт социальных наук </v>
          </cell>
        </row>
        <row r="42">
          <cell r="A42" t="str">
            <v xml:space="preserve">Севастопольский экономико-гуманитарный институт </v>
          </cell>
        </row>
        <row r="43">
          <cell r="A43" t="str">
            <v>Итого по формам обучения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rgb="FFFF0000"/>
  </sheetPr>
  <dimension ref="A1:AM153"/>
  <sheetViews>
    <sheetView tabSelected="1" view="pageBreakPreview" topLeftCell="A119" zoomScale="60" zoomScaleNormal="69" workbookViewId="0">
      <selection activeCell="X143" sqref="X143"/>
    </sheetView>
  </sheetViews>
  <sheetFormatPr defaultRowHeight="12.75" x14ac:dyDescent="0.2"/>
  <cols>
    <col min="1" max="1" width="48.42578125" style="1" customWidth="1"/>
    <col min="2" max="2" width="13.140625" style="1" customWidth="1"/>
    <col min="3" max="3" width="10.85546875" style="1" customWidth="1"/>
    <col min="4" max="4" width="12.7109375" style="1" customWidth="1"/>
    <col min="5" max="5" width="12" style="1" customWidth="1"/>
    <col min="6" max="6" width="10" style="1" customWidth="1"/>
    <col min="7" max="7" width="10.7109375" style="1" customWidth="1"/>
    <col min="8" max="8" width="9.42578125" style="1" customWidth="1"/>
    <col min="9" max="10" width="10.140625" style="1" customWidth="1"/>
    <col min="11" max="11" width="10.42578125" style="1" customWidth="1"/>
    <col min="12" max="12" width="10.7109375" style="1" customWidth="1"/>
    <col min="13" max="13" width="11.42578125" style="1" customWidth="1"/>
    <col min="14" max="14" width="9.85546875" style="1" customWidth="1"/>
    <col min="15" max="15" width="10.5703125" style="1" customWidth="1"/>
    <col min="16" max="16" width="10.7109375" style="1" customWidth="1"/>
    <col min="17" max="19" width="10" style="1" customWidth="1"/>
    <col min="20" max="20" width="11" style="1" customWidth="1"/>
    <col min="21" max="21" width="11.42578125" style="1" customWidth="1"/>
    <col min="22" max="22" width="11.28515625" style="1" customWidth="1"/>
    <col min="23" max="23" width="9.5703125" style="1" customWidth="1"/>
    <col min="24" max="24" width="9.85546875" style="1" customWidth="1"/>
    <col min="25" max="25" width="9.42578125" style="1" customWidth="1"/>
    <col min="26" max="26" width="9" style="1" customWidth="1"/>
    <col min="27" max="27" width="9.28515625" style="1" customWidth="1"/>
    <col min="28" max="28" width="10.42578125" style="1" customWidth="1"/>
    <col min="29" max="29" width="10.28515625" style="1" customWidth="1"/>
    <col min="30" max="30" width="10" style="1" customWidth="1"/>
    <col min="31" max="31" width="10.7109375" style="1" customWidth="1"/>
    <col min="32" max="32" width="10.85546875" style="1" customWidth="1"/>
    <col min="33" max="33" width="11.140625" style="1" customWidth="1"/>
    <col min="34" max="34" width="12.28515625" style="1" customWidth="1"/>
    <col min="35" max="35" width="10.5703125" style="1" customWidth="1"/>
    <col min="36" max="36" width="10.7109375" style="1" customWidth="1"/>
    <col min="37" max="37" width="10.85546875" style="1" customWidth="1"/>
    <col min="38" max="16384" width="9.140625" style="1"/>
  </cols>
  <sheetData>
    <row r="1" spans="1:31" ht="7.5" customHeight="1" x14ac:dyDescent="0.2"/>
    <row r="2" spans="1:31" ht="22.5" x14ac:dyDescent="0.2">
      <c r="A2" s="391" t="s">
        <v>60</v>
      </c>
      <c r="B2" s="391"/>
      <c r="C2" s="391"/>
      <c r="D2" s="391"/>
      <c r="E2" s="391"/>
      <c r="F2" s="391"/>
      <c r="G2" s="391"/>
      <c r="H2" s="391"/>
      <c r="I2" s="391"/>
      <c r="J2" s="391"/>
      <c r="K2" s="391"/>
      <c r="L2" s="391"/>
      <c r="M2" s="391"/>
      <c r="N2" s="391"/>
      <c r="O2" s="391"/>
      <c r="P2" s="391"/>
      <c r="Q2" s="391"/>
      <c r="R2" s="391"/>
      <c r="S2" s="391"/>
      <c r="T2" s="391"/>
      <c r="U2" s="391"/>
      <c r="V2" s="391"/>
      <c r="W2" s="391"/>
      <c r="X2" s="391"/>
      <c r="Y2" s="391"/>
      <c r="Z2" s="391"/>
      <c r="AA2" s="391"/>
      <c r="AB2" s="391"/>
      <c r="AC2" s="391"/>
      <c r="AD2" s="391"/>
      <c r="AE2" s="391"/>
    </row>
    <row r="3" spans="1:31" ht="21.75" customHeight="1" x14ac:dyDescent="0.3">
      <c r="A3" s="392" t="s">
        <v>82</v>
      </c>
      <c r="B3" s="392"/>
      <c r="C3" s="392"/>
      <c r="D3" s="392"/>
      <c r="E3" s="392"/>
      <c r="F3" s="392"/>
      <c r="G3" s="392"/>
      <c r="H3" s="392"/>
      <c r="I3" s="392"/>
      <c r="J3" s="392"/>
      <c r="K3" s="392"/>
      <c r="L3" s="392"/>
      <c r="M3" s="392"/>
      <c r="N3" s="392"/>
      <c r="O3" s="392"/>
      <c r="P3" s="392"/>
      <c r="Q3" s="392"/>
      <c r="R3" s="392"/>
      <c r="S3" s="392"/>
      <c r="T3" s="392"/>
      <c r="U3" s="392"/>
      <c r="V3" s="392"/>
      <c r="W3" s="392"/>
      <c r="X3" s="392"/>
      <c r="Y3" s="392"/>
      <c r="Z3" s="392"/>
      <c r="AA3" s="392"/>
      <c r="AB3" s="392"/>
      <c r="AC3" s="392"/>
      <c r="AD3" s="392"/>
      <c r="AE3" s="392"/>
    </row>
    <row r="4" spans="1:31" ht="6.75" customHeight="1" x14ac:dyDescent="0.2">
      <c r="A4" s="391" t="s">
        <v>69</v>
      </c>
      <c r="B4" s="391"/>
      <c r="C4" s="391"/>
      <c r="D4" s="391"/>
      <c r="E4" s="391"/>
      <c r="F4" s="391"/>
      <c r="G4" s="391"/>
      <c r="H4" s="391"/>
      <c r="I4" s="391"/>
      <c r="J4" s="391"/>
      <c r="K4" s="391"/>
      <c r="L4" s="391"/>
      <c r="M4" s="391"/>
      <c r="N4" s="391"/>
      <c r="O4" s="391"/>
      <c r="P4" s="391"/>
      <c r="Q4" s="391"/>
      <c r="R4" s="391"/>
      <c r="S4" s="391"/>
      <c r="T4" s="391"/>
      <c r="U4" s="391"/>
      <c r="V4" s="391"/>
      <c r="W4" s="391"/>
      <c r="X4" s="391"/>
      <c r="Y4" s="391"/>
      <c r="Z4" s="391"/>
      <c r="AA4" s="391"/>
      <c r="AB4" s="391"/>
      <c r="AC4" s="391"/>
      <c r="AD4" s="391"/>
      <c r="AE4" s="391"/>
    </row>
    <row r="5" spans="1:31" ht="21" customHeight="1" thickBot="1" x14ac:dyDescent="0.25">
      <c r="A5" s="393"/>
      <c r="B5" s="393"/>
      <c r="C5" s="393"/>
      <c r="D5" s="393"/>
      <c r="E5" s="393"/>
      <c r="F5" s="393"/>
      <c r="G5" s="393"/>
      <c r="H5" s="393"/>
      <c r="I5" s="393"/>
      <c r="J5" s="393"/>
      <c r="K5" s="393"/>
      <c r="L5" s="393"/>
      <c r="M5" s="393"/>
      <c r="N5" s="393"/>
      <c r="O5" s="393"/>
      <c r="P5" s="393"/>
      <c r="Q5" s="393"/>
      <c r="R5" s="393"/>
      <c r="S5" s="393"/>
      <c r="T5" s="393"/>
      <c r="U5" s="393"/>
      <c r="V5" s="393"/>
      <c r="W5" s="393"/>
      <c r="X5" s="393"/>
      <c r="Y5" s="393"/>
      <c r="Z5" s="393"/>
      <c r="AA5" s="393"/>
      <c r="AB5" s="393"/>
      <c r="AC5" s="393"/>
      <c r="AD5" s="393"/>
      <c r="AE5" s="393"/>
    </row>
    <row r="6" spans="1:31" ht="17.25" customHeight="1" x14ac:dyDescent="0.2">
      <c r="A6" s="394" t="s">
        <v>35</v>
      </c>
      <c r="B6" s="395" t="s">
        <v>63</v>
      </c>
      <c r="C6" s="375"/>
      <c r="D6" s="396"/>
      <c r="E6" s="395" t="s">
        <v>64</v>
      </c>
      <c r="F6" s="375"/>
      <c r="G6" s="396"/>
      <c r="H6" s="395" t="s">
        <v>65</v>
      </c>
      <c r="I6" s="375"/>
      <c r="J6" s="396"/>
      <c r="K6" s="395" t="s">
        <v>66</v>
      </c>
      <c r="L6" s="375"/>
      <c r="M6" s="396"/>
      <c r="N6" s="395" t="s">
        <v>67</v>
      </c>
      <c r="O6" s="375"/>
      <c r="P6" s="396"/>
      <c r="Q6" s="400" t="s">
        <v>1</v>
      </c>
      <c r="R6" s="401"/>
      <c r="S6" s="402"/>
      <c r="T6" s="385" t="s">
        <v>8</v>
      </c>
      <c r="U6" s="386"/>
      <c r="V6" s="387"/>
      <c r="W6" s="385" t="s">
        <v>9</v>
      </c>
      <c r="X6" s="386"/>
      <c r="Y6" s="387"/>
      <c r="Z6" s="397" t="s">
        <v>0</v>
      </c>
      <c r="AA6" s="398"/>
      <c r="AB6" s="399"/>
      <c r="AC6" s="105" t="s">
        <v>1</v>
      </c>
      <c r="AD6" s="106"/>
      <c r="AE6" s="102" t="s">
        <v>12</v>
      </c>
    </row>
    <row r="7" spans="1:31" ht="26.25" customHeight="1" thickBot="1" x14ac:dyDescent="0.25">
      <c r="A7" s="371"/>
      <c r="B7" s="377"/>
      <c r="C7" s="378"/>
      <c r="D7" s="379"/>
      <c r="E7" s="377"/>
      <c r="F7" s="378"/>
      <c r="G7" s="379"/>
      <c r="H7" s="377"/>
      <c r="I7" s="378"/>
      <c r="J7" s="379"/>
      <c r="K7" s="377"/>
      <c r="L7" s="378"/>
      <c r="M7" s="379"/>
      <c r="N7" s="377"/>
      <c r="O7" s="378"/>
      <c r="P7" s="379"/>
      <c r="Q7" s="380" t="s">
        <v>32</v>
      </c>
      <c r="R7" s="381"/>
      <c r="S7" s="382"/>
      <c r="T7" s="380" t="s">
        <v>2</v>
      </c>
      <c r="U7" s="381"/>
      <c r="V7" s="382"/>
      <c r="W7" s="380" t="s">
        <v>2</v>
      </c>
      <c r="X7" s="381"/>
      <c r="Y7" s="382"/>
      <c r="Z7" s="380" t="s">
        <v>2</v>
      </c>
      <c r="AA7" s="381"/>
      <c r="AB7" s="382"/>
      <c r="AC7" s="107"/>
      <c r="AD7" s="108"/>
      <c r="AE7" s="103"/>
    </row>
    <row r="8" spans="1:31" ht="68.25" customHeight="1" thickBot="1" x14ac:dyDescent="0.25">
      <c r="A8" s="372"/>
      <c r="B8" s="147" t="s">
        <v>30</v>
      </c>
      <c r="C8" s="148" t="s">
        <v>57</v>
      </c>
      <c r="D8" s="149" t="s">
        <v>3</v>
      </c>
      <c r="E8" s="150" t="s">
        <v>30</v>
      </c>
      <c r="F8" s="151" t="s">
        <v>57</v>
      </c>
      <c r="G8" s="149" t="s">
        <v>3</v>
      </c>
      <c r="H8" s="147" t="s">
        <v>30</v>
      </c>
      <c r="I8" s="148" t="s">
        <v>57</v>
      </c>
      <c r="J8" s="152" t="s">
        <v>3</v>
      </c>
      <c r="K8" s="150" t="s">
        <v>30</v>
      </c>
      <c r="L8" s="151" t="s">
        <v>57</v>
      </c>
      <c r="M8" s="149" t="s">
        <v>3</v>
      </c>
      <c r="N8" s="147" t="s">
        <v>30</v>
      </c>
      <c r="O8" s="148" t="s">
        <v>57</v>
      </c>
      <c r="P8" s="149" t="s">
        <v>3</v>
      </c>
      <c r="Q8" s="150" t="s">
        <v>30</v>
      </c>
      <c r="R8" s="151" t="s">
        <v>57</v>
      </c>
      <c r="S8" s="153" t="s">
        <v>3</v>
      </c>
      <c r="T8" s="147" t="s">
        <v>30</v>
      </c>
      <c r="U8" s="148" t="s">
        <v>57</v>
      </c>
      <c r="V8" s="152" t="s">
        <v>3</v>
      </c>
      <c r="W8" s="150" t="s">
        <v>30</v>
      </c>
      <c r="X8" s="151" t="s">
        <v>57</v>
      </c>
      <c r="Y8" s="154" t="s">
        <v>3</v>
      </c>
      <c r="Z8" s="147" t="s">
        <v>30</v>
      </c>
      <c r="AA8" s="148" t="s">
        <v>57</v>
      </c>
      <c r="AB8" s="149" t="s">
        <v>3</v>
      </c>
      <c r="AC8" s="150" t="s">
        <v>30</v>
      </c>
      <c r="AD8" s="151" t="s">
        <v>57</v>
      </c>
      <c r="AE8" s="104" t="s">
        <v>25</v>
      </c>
    </row>
    <row r="9" spans="1:31" ht="29.25" customHeight="1" x14ac:dyDescent="0.35">
      <c r="A9" s="98" t="s">
        <v>4</v>
      </c>
      <c r="B9" s="342">
        <v>370</v>
      </c>
      <c r="C9" s="343">
        <v>195</v>
      </c>
      <c r="D9" s="344">
        <v>565</v>
      </c>
      <c r="E9" s="342">
        <v>342</v>
      </c>
      <c r="F9" s="343">
        <v>114</v>
      </c>
      <c r="G9" s="344">
        <v>456</v>
      </c>
      <c r="H9" s="342">
        <v>334</v>
      </c>
      <c r="I9" s="343">
        <v>86</v>
      </c>
      <c r="J9" s="344">
        <v>420</v>
      </c>
      <c r="K9" s="342">
        <v>300</v>
      </c>
      <c r="L9" s="343">
        <v>76</v>
      </c>
      <c r="M9" s="344">
        <v>376</v>
      </c>
      <c r="N9" s="342">
        <v>0</v>
      </c>
      <c r="O9" s="343">
        <v>0</v>
      </c>
      <c r="P9" s="345">
        <v>0</v>
      </c>
      <c r="Q9" s="293">
        <f t="shared" ref="Q9:S22" si="0">B9+E9+H9+K9+N9</f>
        <v>1346</v>
      </c>
      <c r="R9" s="189">
        <f t="shared" si="0"/>
        <v>471</v>
      </c>
      <c r="S9" s="190">
        <f>D9+G9+J9+M9+P9</f>
        <v>1817</v>
      </c>
      <c r="T9" s="345">
        <v>170</v>
      </c>
      <c r="U9" s="343">
        <v>22</v>
      </c>
      <c r="V9" s="344">
        <v>192</v>
      </c>
      <c r="W9" s="342">
        <v>141</v>
      </c>
      <c r="X9" s="343">
        <v>41</v>
      </c>
      <c r="Y9" s="345">
        <v>182</v>
      </c>
      <c r="Z9" s="346">
        <f>T9+W9</f>
        <v>311</v>
      </c>
      <c r="AA9" s="343">
        <f t="shared" ref="AA9:AB22" si="1">U9+X9</f>
        <v>63</v>
      </c>
      <c r="AB9" s="347">
        <f t="shared" si="1"/>
        <v>374</v>
      </c>
      <c r="AC9" s="40">
        <f>Q9+Z9</f>
        <v>1657</v>
      </c>
      <c r="AD9" s="41">
        <f t="shared" ref="AC9:AE22" si="2">R9+AA9</f>
        <v>534</v>
      </c>
      <c r="AE9" s="42">
        <f t="shared" si="2"/>
        <v>2191</v>
      </c>
    </row>
    <row r="10" spans="1:31" ht="28.5" customHeight="1" x14ac:dyDescent="0.35">
      <c r="A10" s="83" t="s">
        <v>77</v>
      </c>
      <c r="B10" s="43">
        <v>156</v>
      </c>
      <c r="C10" s="44">
        <v>27</v>
      </c>
      <c r="D10" s="45">
        <v>183</v>
      </c>
      <c r="E10" s="46">
        <v>166</v>
      </c>
      <c r="F10" s="47">
        <v>10</v>
      </c>
      <c r="G10" s="48">
        <v>176</v>
      </c>
      <c r="H10" s="46">
        <v>158</v>
      </c>
      <c r="I10" s="47">
        <v>2</v>
      </c>
      <c r="J10" s="48">
        <v>160</v>
      </c>
      <c r="K10" s="46">
        <v>135</v>
      </c>
      <c r="L10" s="47">
        <v>2</v>
      </c>
      <c r="M10" s="49">
        <v>137</v>
      </c>
      <c r="N10" s="46">
        <v>0</v>
      </c>
      <c r="O10" s="47">
        <v>0</v>
      </c>
      <c r="P10" s="49">
        <v>0</v>
      </c>
      <c r="Q10" s="50">
        <f t="shared" si="0"/>
        <v>615</v>
      </c>
      <c r="R10" s="44">
        <f t="shared" si="0"/>
        <v>41</v>
      </c>
      <c r="S10" s="51">
        <f>D10+G10+J10+M10+P10</f>
        <v>656</v>
      </c>
      <c r="T10" s="49">
        <v>101</v>
      </c>
      <c r="U10" s="47">
        <v>4</v>
      </c>
      <c r="V10" s="49">
        <v>105</v>
      </c>
      <c r="W10" s="50">
        <v>73</v>
      </c>
      <c r="X10" s="47">
        <v>0</v>
      </c>
      <c r="Y10" s="48">
        <v>73</v>
      </c>
      <c r="Z10" s="59">
        <f t="shared" ref="Z10:Z22" si="3">T10+W10</f>
        <v>174</v>
      </c>
      <c r="AA10" s="56">
        <f t="shared" si="1"/>
        <v>4</v>
      </c>
      <c r="AB10" s="60">
        <f t="shared" si="1"/>
        <v>178</v>
      </c>
      <c r="AC10" s="46">
        <f t="shared" si="2"/>
        <v>789</v>
      </c>
      <c r="AD10" s="47">
        <f>R10+AA10</f>
        <v>45</v>
      </c>
      <c r="AE10" s="52">
        <f t="shared" si="2"/>
        <v>834</v>
      </c>
    </row>
    <row r="11" spans="1:31" ht="40.5" customHeight="1" x14ac:dyDescent="0.35">
      <c r="A11" s="84" t="s">
        <v>50</v>
      </c>
      <c r="B11" s="40">
        <v>63</v>
      </c>
      <c r="C11" s="41">
        <v>47</v>
      </c>
      <c r="D11" s="53">
        <v>110</v>
      </c>
      <c r="E11" s="46">
        <v>57</v>
      </c>
      <c r="F11" s="47">
        <v>42</v>
      </c>
      <c r="G11" s="48">
        <v>99</v>
      </c>
      <c r="H11" s="46">
        <v>84</v>
      </c>
      <c r="I11" s="47">
        <v>15</v>
      </c>
      <c r="J11" s="48">
        <v>99</v>
      </c>
      <c r="K11" s="46">
        <v>68</v>
      </c>
      <c r="L11" s="47">
        <v>11</v>
      </c>
      <c r="M11" s="49">
        <v>79</v>
      </c>
      <c r="N11" s="46">
        <v>0</v>
      </c>
      <c r="O11" s="47">
        <v>0</v>
      </c>
      <c r="P11" s="49">
        <v>0</v>
      </c>
      <c r="Q11" s="50">
        <f t="shared" si="0"/>
        <v>272</v>
      </c>
      <c r="R11" s="44">
        <f t="shared" si="0"/>
        <v>115</v>
      </c>
      <c r="S11" s="51">
        <f t="shared" si="0"/>
        <v>387</v>
      </c>
      <c r="T11" s="49">
        <v>21</v>
      </c>
      <c r="U11" s="47">
        <v>2</v>
      </c>
      <c r="V11" s="49">
        <v>23</v>
      </c>
      <c r="W11" s="43">
        <v>21</v>
      </c>
      <c r="X11" s="47">
        <v>1</v>
      </c>
      <c r="Y11" s="49">
        <v>22</v>
      </c>
      <c r="Z11" s="59">
        <f t="shared" si="3"/>
        <v>42</v>
      </c>
      <c r="AA11" s="56">
        <f t="shared" si="1"/>
        <v>3</v>
      </c>
      <c r="AB11" s="60">
        <f t="shared" si="1"/>
        <v>45</v>
      </c>
      <c r="AC11" s="46">
        <f t="shared" si="2"/>
        <v>314</v>
      </c>
      <c r="AD11" s="47">
        <f t="shared" si="2"/>
        <v>118</v>
      </c>
      <c r="AE11" s="52">
        <f t="shared" si="2"/>
        <v>432</v>
      </c>
    </row>
    <row r="12" spans="1:31" ht="40.5" customHeight="1" x14ac:dyDescent="0.35">
      <c r="A12" s="39" t="s">
        <v>71</v>
      </c>
      <c r="B12" s="40">
        <v>148</v>
      </c>
      <c r="C12" s="41">
        <v>5</v>
      </c>
      <c r="D12" s="54">
        <v>153</v>
      </c>
      <c r="E12" s="46">
        <v>75</v>
      </c>
      <c r="F12" s="47">
        <v>2</v>
      </c>
      <c r="G12" s="48">
        <v>77</v>
      </c>
      <c r="H12" s="46">
        <v>65</v>
      </c>
      <c r="I12" s="47">
        <v>1</v>
      </c>
      <c r="J12" s="48">
        <v>66</v>
      </c>
      <c r="K12" s="46">
        <v>65</v>
      </c>
      <c r="L12" s="47">
        <v>1</v>
      </c>
      <c r="M12" s="49">
        <v>66</v>
      </c>
      <c r="N12" s="46">
        <v>0</v>
      </c>
      <c r="O12" s="47">
        <v>0</v>
      </c>
      <c r="P12" s="49">
        <v>0</v>
      </c>
      <c r="Q12" s="50">
        <f t="shared" si="0"/>
        <v>353</v>
      </c>
      <c r="R12" s="44">
        <f t="shared" si="0"/>
        <v>9</v>
      </c>
      <c r="S12" s="51">
        <f t="shared" si="0"/>
        <v>362</v>
      </c>
      <c r="T12" s="49">
        <v>39</v>
      </c>
      <c r="U12" s="47">
        <v>3</v>
      </c>
      <c r="V12" s="49">
        <v>42</v>
      </c>
      <c r="W12" s="43">
        <v>29</v>
      </c>
      <c r="X12" s="47">
        <v>1</v>
      </c>
      <c r="Y12" s="49">
        <v>30</v>
      </c>
      <c r="Z12" s="59">
        <f t="shared" si="3"/>
        <v>68</v>
      </c>
      <c r="AA12" s="56">
        <f t="shared" si="1"/>
        <v>4</v>
      </c>
      <c r="AB12" s="60">
        <f t="shared" si="1"/>
        <v>72</v>
      </c>
      <c r="AC12" s="46">
        <f t="shared" si="2"/>
        <v>421</v>
      </c>
      <c r="AD12" s="47">
        <f t="shared" si="2"/>
        <v>13</v>
      </c>
      <c r="AE12" s="52">
        <f t="shared" si="2"/>
        <v>434</v>
      </c>
    </row>
    <row r="13" spans="1:31" ht="42.75" customHeight="1" x14ac:dyDescent="0.35">
      <c r="A13" s="86" t="s">
        <v>5</v>
      </c>
      <c r="B13" s="55">
        <v>193</v>
      </c>
      <c r="C13" s="56">
        <v>46</v>
      </c>
      <c r="D13" s="57">
        <v>239</v>
      </c>
      <c r="E13" s="55">
        <v>185</v>
      </c>
      <c r="F13" s="56">
        <v>23</v>
      </c>
      <c r="G13" s="58">
        <v>208</v>
      </c>
      <c r="H13" s="55">
        <v>160</v>
      </c>
      <c r="I13" s="56">
        <v>8</v>
      </c>
      <c r="J13" s="58">
        <v>168</v>
      </c>
      <c r="K13" s="55">
        <v>145</v>
      </c>
      <c r="L13" s="56">
        <v>7</v>
      </c>
      <c r="M13" s="57">
        <v>152</v>
      </c>
      <c r="N13" s="59">
        <v>57</v>
      </c>
      <c r="O13" s="56">
        <v>2</v>
      </c>
      <c r="P13" s="60">
        <v>59</v>
      </c>
      <c r="Q13" s="59">
        <f t="shared" si="0"/>
        <v>740</v>
      </c>
      <c r="R13" s="56">
        <f t="shared" si="0"/>
        <v>86</v>
      </c>
      <c r="S13" s="60">
        <f>D13+G13+J13+M13+P13</f>
        <v>826</v>
      </c>
      <c r="T13" s="57">
        <v>87</v>
      </c>
      <c r="U13" s="56">
        <v>3</v>
      </c>
      <c r="V13" s="58">
        <v>90</v>
      </c>
      <c r="W13" s="55">
        <v>114</v>
      </c>
      <c r="X13" s="56">
        <v>11</v>
      </c>
      <c r="Y13" s="57">
        <v>125</v>
      </c>
      <c r="Z13" s="59">
        <f t="shared" si="3"/>
        <v>201</v>
      </c>
      <c r="AA13" s="56">
        <f t="shared" si="1"/>
        <v>14</v>
      </c>
      <c r="AB13" s="60">
        <f t="shared" si="1"/>
        <v>215</v>
      </c>
      <c r="AC13" s="40">
        <f t="shared" si="2"/>
        <v>941</v>
      </c>
      <c r="AD13" s="41">
        <f t="shared" si="2"/>
        <v>100</v>
      </c>
      <c r="AE13" s="42">
        <f t="shared" si="2"/>
        <v>1041</v>
      </c>
    </row>
    <row r="14" spans="1:31" ht="30" customHeight="1" x14ac:dyDescent="0.35">
      <c r="A14" s="86" t="s">
        <v>78</v>
      </c>
      <c r="B14" s="55">
        <v>196</v>
      </c>
      <c r="C14" s="56">
        <v>10</v>
      </c>
      <c r="D14" s="57">
        <v>206</v>
      </c>
      <c r="E14" s="55">
        <v>200</v>
      </c>
      <c r="F14" s="56">
        <v>7</v>
      </c>
      <c r="G14" s="58">
        <v>207</v>
      </c>
      <c r="H14" s="55">
        <v>119</v>
      </c>
      <c r="I14" s="56">
        <v>2</v>
      </c>
      <c r="J14" s="58">
        <v>121</v>
      </c>
      <c r="K14" s="55">
        <v>135</v>
      </c>
      <c r="L14" s="56">
        <v>1</v>
      </c>
      <c r="M14" s="57">
        <v>136</v>
      </c>
      <c r="N14" s="59">
        <v>0</v>
      </c>
      <c r="O14" s="56">
        <v>0</v>
      </c>
      <c r="P14" s="60">
        <v>0</v>
      </c>
      <c r="Q14" s="59">
        <f t="shared" si="0"/>
        <v>650</v>
      </c>
      <c r="R14" s="56">
        <f>C14+F14+I14+L14+O14</f>
        <v>20</v>
      </c>
      <c r="S14" s="60">
        <f t="shared" si="0"/>
        <v>670</v>
      </c>
      <c r="T14" s="57">
        <v>95</v>
      </c>
      <c r="U14" s="56">
        <v>2</v>
      </c>
      <c r="V14" s="58">
        <v>97</v>
      </c>
      <c r="W14" s="55">
        <v>85</v>
      </c>
      <c r="X14" s="56">
        <v>3</v>
      </c>
      <c r="Y14" s="62">
        <v>88</v>
      </c>
      <c r="Z14" s="59">
        <f t="shared" si="3"/>
        <v>180</v>
      </c>
      <c r="AA14" s="56">
        <f t="shared" si="1"/>
        <v>5</v>
      </c>
      <c r="AB14" s="60">
        <f t="shared" si="1"/>
        <v>185</v>
      </c>
      <c r="AC14" s="40">
        <f t="shared" si="2"/>
        <v>830</v>
      </c>
      <c r="AD14" s="41">
        <f t="shared" si="2"/>
        <v>25</v>
      </c>
      <c r="AE14" s="42">
        <f t="shared" si="2"/>
        <v>855</v>
      </c>
    </row>
    <row r="15" spans="1:31" ht="26.25" customHeight="1" x14ac:dyDescent="0.35">
      <c r="A15" s="86" t="s">
        <v>27</v>
      </c>
      <c r="B15" s="55">
        <v>361</v>
      </c>
      <c r="C15" s="56">
        <v>48</v>
      </c>
      <c r="D15" s="57">
        <v>409</v>
      </c>
      <c r="E15" s="55">
        <v>300</v>
      </c>
      <c r="F15" s="56">
        <v>29</v>
      </c>
      <c r="G15" s="58">
        <v>329</v>
      </c>
      <c r="H15" s="55">
        <v>284</v>
      </c>
      <c r="I15" s="56">
        <v>9</v>
      </c>
      <c r="J15" s="58">
        <v>293</v>
      </c>
      <c r="K15" s="55">
        <v>251</v>
      </c>
      <c r="L15" s="56">
        <v>14</v>
      </c>
      <c r="M15" s="58">
        <v>265</v>
      </c>
      <c r="N15" s="59">
        <v>0</v>
      </c>
      <c r="O15" s="56">
        <v>0</v>
      </c>
      <c r="P15" s="60">
        <v>0</v>
      </c>
      <c r="Q15" s="59">
        <f t="shared" si="0"/>
        <v>1196</v>
      </c>
      <c r="R15" s="56">
        <f t="shared" si="0"/>
        <v>100</v>
      </c>
      <c r="S15" s="60">
        <f t="shared" si="0"/>
        <v>1296</v>
      </c>
      <c r="T15" s="57">
        <v>106</v>
      </c>
      <c r="U15" s="56">
        <v>17</v>
      </c>
      <c r="V15" s="57">
        <v>123</v>
      </c>
      <c r="W15" s="59">
        <v>101</v>
      </c>
      <c r="X15" s="56">
        <v>5</v>
      </c>
      <c r="Y15" s="58">
        <v>106</v>
      </c>
      <c r="Z15" s="59">
        <f t="shared" si="3"/>
        <v>207</v>
      </c>
      <c r="AA15" s="56">
        <f t="shared" si="1"/>
        <v>22</v>
      </c>
      <c r="AB15" s="60">
        <f t="shared" si="1"/>
        <v>229</v>
      </c>
      <c r="AC15" s="40">
        <f t="shared" si="2"/>
        <v>1403</v>
      </c>
      <c r="AD15" s="41">
        <f t="shared" si="2"/>
        <v>122</v>
      </c>
      <c r="AE15" s="42">
        <f t="shared" si="2"/>
        <v>1525</v>
      </c>
    </row>
    <row r="16" spans="1:31" ht="25.5" customHeight="1" x14ac:dyDescent="0.35">
      <c r="A16" s="86" t="s">
        <v>24</v>
      </c>
      <c r="B16" s="55">
        <v>225</v>
      </c>
      <c r="C16" s="56">
        <v>18</v>
      </c>
      <c r="D16" s="57">
        <v>243</v>
      </c>
      <c r="E16" s="55">
        <v>268</v>
      </c>
      <c r="F16" s="56">
        <v>18</v>
      </c>
      <c r="G16" s="58">
        <v>286</v>
      </c>
      <c r="H16" s="55">
        <v>242</v>
      </c>
      <c r="I16" s="56">
        <v>10</v>
      </c>
      <c r="J16" s="58">
        <v>252</v>
      </c>
      <c r="K16" s="55">
        <v>221</v>
      </c>
      <c r="L16" s="56">
        <v>33</v>
      </c>
      <c r="M16" s="58">
        <v>254</v>
      </c>
      <c r="N16" s="59">
        <v>0</v>
      </c>
      <c r="O16" s="56">
        <v>0</v>
      </c>
      <c r="P16" s="60">
        <v>0</v>
      </c>
      <c r="Q16" s="59">
        <f t="shared" si="0"/>
        <v>956</v>
      </c>
      <c r="R16" s="56">
        <f t="shared" si="0"/>
        <v>79</v>
      </c>
      <c r="S16" s="60">
        <f>D16+G16+J16+M16+P16</f>
        <v>1035</v>
      </c>
      <c r="T16" s="57">
        <v>138</v>
      </c>
      <c r="U16" s="56">
        <v>8</v>
      </c>
      <c r="V16" s="57">
        <v>146</v>
      </c>
      <c r="W16" s="55">
        <v>137</v>
      </c>
      <c r="X16" s="56">
        <v>17</v>
      </c>
      <c r="Y16" s="62">
        <v>154</v>
      </c>
      <c r="Z16" s="59">
        <f t="shared" si="3"/>
        <v>275</v>
      </c>
      <c r="AA16" s="56">
        <f t="shared" si="1"/>
        <v>25</v>
      </c>
      <c r="AB16" s="60">
        <f t="shared" si="1"/>
        <v>300</v>
      </c>
      <c r="AC16" s="40">
        <f t="shared" si="2"/>
        <v>1231</v>
      </c>
      <c r="AD16" s="41">
        <f t="shared" si="2"/>
        <v>104</v>
      </c>
      <c r="AE16" s="42">
        <f t="shared" si="2"/>
        <v>1335</v>
      </c>
    </row>
    <row r="17" spans="1:37" ht="44.25" customHeight="1" x14ac:dyDescent="0.35">
      <c r="A17" s="162" t="s">
        <v>6</v>
      </c>
      <c r="B17" s="63">
        <v>70</v>
      </c>
      <c r="C17" s="56">
        <v>10</v>
      </c>
      <c r="D17" s="64">
        <v>80</v>
      </c>
      <c r="E17" s="63">
        <v>48</v>
      </c>
      <c r="F17" s="56">
        <v>7</v>
      </c>
      <c r="G17" s="64">
        <v>55</v>
      </c>
      <c r="H17" s="63">
        <v>37</v>
      </c>
      <c r="I17" s="56">
        <v>3</v>
      </c>
      <c r="J17" s="64">
        <v>40</v>
      </c>
      <c r="K17" s="63">
        <v>38</v>
      </c>
      <c r="L17" s="56">
        <v>1</v>
      </c>
      <c r="M17" s="65">
        <v>39</v>
      </c>
      <c r="N17" s="59">
        <v>0</v>
      </c>
      <c r="O17" s="56">
        <v>0</v>
      </c>
      <c r="P17" s="60">
        <v>0</v>
      </c>
      <c r="Q17" s="59">
        <f t="shared" si="0"/>
        <v>193</v>
      </c>
      <c r="R17" s="56">
        <f t="shared" si="0"/>
        <v>21</v>
      </c>
      <c r="S17" s="60">
        <f>D17+G17+J17+M17+P17</f>
        <v>214</v>
      </c>
      <c r="T17" s="64">
        <v>16</v>
      </c>
      <c r="U17" s="66">
        <v>0</v>
      </c>
      <c r="V17" s="64">
        <v>16</v>
      </c>
      <c r="W17" s="55">
        <v>17</v>
      </c>
      <c r="X17" s="56">
        <v>0</v>
      </c>
      <c r="Y17" s="62">
        <v>17</v>
      </c>
      <c r="Z17" s="59">
        <f t="shared" si="3"/>
        <v>33</v>
      </c>
      <c r="AA17" s="56">
        <f t="shared" si="1"/>
        <v>0</v>
      </c>
      <c r="AB17" s="60">
        <f t="shared" si="1"/>
        <v>33</v>
      </c>
      <c r="AC17" s="40">
        <f t="shared" si="2"/>
        <v>226</v>
      </c>
      <c r="AD17" s="41">
        <f t="shared" si="2"/>
        <v>21</v>
      </c>
      <c r="AE17" s="42">
        <f t="shared" si="2"/>
        <v>247</v>
      </c>
    </row>
    <row r="18" spans="1:37" ht="64.5" customHeight="1" x14ac:dyDescent="0.35">
      <c r="A18" s="88" t="s">
        <v>81</v>
      </c>
      <c r="B18" s="63">
        <v>72</v>
      </c>
      <c r="C18" s="56">
        <v>4</v>
      </c>
      <c r="D18" s="64">
        <v>76</v>
      </c>
      <c r="E18" s="63">
        <v>44</v>
      </c>
      <c r="F18" s="56">
        <v>0</v>
      </c>
      <c r="G18" s="64">
        <v>44</v>
      </c>
      <c r="H18" s="63">
        <v>48</v>
      </c>
      <c r="I18" s="56">
        <v>0</v>
      </c>
      <c r="J18" s="64">
        <v>48</v>
      </c>
      <c r="K18" s="63">
        <v>17</v>
      </c>
      <c r="L18" s="56">
        <v>0</v>
      </c>
      <c r="M18" s="65">
        <v>17</v>
      </c>
      <c r="N18" s="59">
        <v>0</v>
      </c>
      <c r="O18" s="56">
        <v>0</v>
      </c>
      <c r="P18" s="60">
        <v>0</v>
      </c>
      <c r="Q18" s="59">
        <f>B18+E18+H18+K18+N18</f>
        <v>181</v>
      </c>
      <c r="R18" s="56">
        <f t="shared" si="0"/>
        <v>4</v>
      </c>
      <c r="S18" s="60">
        <f>D18+G18+J18+M18+P18</f>
        <v>185</v>
      </c>
      <c r="T18" s="65">
        <v>0</v>
      </c>
      <c r="U18" s="66">
        <v>0</v>
      </c>
      <c r="V18" s="67">
        <v>0</v>
      </c>
      <c r="W18" s="65">
        <v>0</v>
      </c>
      <c r="X18" s="66">
        <v>0</v>
      </c>
      <c r="Y18" s="68">
        <v>0</v>
      </c>
      <c r="Z18" s="59">
        <f t="shared" si="3"/>
        <v>0</v>
      </c>
      <c r="AA18" s="56">
        <f t="shared" si="1"/>
        <v>0</v>
      </c>
      <c r="AB18" s="60">
        <f t="shared" si="1"/>
        <v>0</v>
      </c>
      <c r="AC18" s="40">
        <f t="shared" si="2"/>
        <v>181</v>
      </c>
      <c r="AD18" s="41">
        <f t="shared" si="2"/>
        <v>4</v>
      </c>
      <c r="AE18" s="42">
        <f t="shared" si="2"/>
        <v>185</v>
      </c>
      <c r="AI18" s="4"/>
      <c r="AJ18" s="4"/>
    </row>
    <row r="19" spans="1:37" ht="39.75" customHeight="1" x14ac:dyDescent="0.35">
      <c r="A19" s="89" t="s">
        <v>79</v>
      </c>
      <c r="B19" s="59">
        <v>108</v>
      </c>
      <c r="C19" s="56">
        <v>1</v>
      </c>
      <c r="D19" s="61">
        <v>109</v>
      </c>
      <c r="E19" s="59">
        <v>114</v>
      </c>
      <c r="F19" s="56">
        <v>1</v>
      </c>
      <c r="G19" s="61">
        <v>115</v>
      </c>
      <c r="H19" s="59">
        <v>129</v>
      </c>
      <c r="I19" s="56">
        <v>0</v>
      </c>
      <c r="J19" s="61">
        <v>129</v>
      </c>
      <c r="K19" s="59">
        <v>127</v>
      </c>
      <c r="L19" s="56">
        <v>1</v>
      </c>
      <c r="M19" s="61">
        <v>128</v>
      </c>
      <c r="N19" s="59">
        <v>15</v>
      </c>
      <c r="O19" s="56">
        <v>0</v>
      </c>
      <c r="P19" s="60">
        <v>15</v>
      </c>
      <c r="Q19" s="55">
        <f t="shared" si="0"/>
        <v>493</v>
      </c>
      <c r="R19" s="56">
        <f t="shared" si="0"/>
        <v>3</v>
      </c>
      <c r="S19" s="60">
        <f t="shared" si="0"/>
        <v>496</v>
      </c>
      <c r="T19" s="65">
        <v>21</v>
      </c>
      <c r="U19" s="66">
        <v>4</v>
      </c>
      <c r="V19" s="67">
        <v>25</v>
      </c>
      <c r="W19" s="65">
        <v>37</v>
      </c>
      <c r="X19" s="66">
        <v>1</v>
      </c>
      <c r="Y19" s="68">
        <v>38</v>
      </c>
      <c r="Z19" s="59">
        <f t="shared" si="3"/>
        <v>58</v>
      </c>
      <c r="AA19" s="56">
        <f t="shared" si="1"/>
        <v>5</v>
      </c>
      <c r="AB19" s="60">
        <f t="shared" si="1"/>
        <v>63</v>
      </c>
      <c r="AC19" s="40">
        <f t="shared" si="2"/>
        <v>551</v>
      </c>
      <c r="AD19" s="41">
        <f t="shared" si="2"/>
        <v>8</v>
      </c>
      <c r="AE19" s="42">
        <f t="shared" si="2"/>
        <v>559</v>
      </c>
      <c r="AI19" s="4"/>
      <c r="AJ19" s="4"/>
    </row>
    <row r="20" spans="1:37" s="4" customFormat="1" ht="39.75" customHeight="1" x14ac:dyDescent="0.35">
      <c r="A20" s="89" t="s">
        <v>80</v>
      </c>
      <c r="B20" s="55">
        <v>25</v>
      </c>
      <c r="C20" s="56">
        <v>3</v>
      </c>
      <c r="D20" s="62">
        <v>28</v>
      </c>
      <c r="E20" s="57">
        <v>19</v>
      </c>
      <c r="F20" s="56">
        <v>1</v>
      </c>
      <c r="G20" s="57">
        <v>20</v>
      </c>
      <c r="H20" s="55">
        <v>42</v>
      </c>
      <c r="I20" s="56">
        <v>0</v>
      </c>
      <c r="J20" s="62">
        <v>42</v>
      </c>
      <c r="K20" s="57">
        <v>34</v>
      </c>
      <c r="L20" s="56">
        <v>0</v>
      </c>
      <c r="M20" s="57">
        <v>34</v>
      </c>
      <c r="N20" s="55">
        <v>0</v>
      </c>
      <c r="O20" s="56">
        <v>0</v>
      </c>
      <c r="P20" s="62">
        <v>0</v>
      </c>
      <c r="Q20" s="59">
        <f t="shared" si="0"/>
        <v>120</v>
      </c>
      <c r="R20" s="56">
        <f t="shared" si="0"/>
        <v>4</v>
      </c>
      <c r="S20" s="60">
        <f t="shared" si="0"/>
        <v>124</v>
      </c>
      <c r="T20" s="55">
        <v>29</v>
      </c>
      <c r="U20" s="56">
        <v>3</v>
      </c>
      <c r="V20" s="58">
        <v>32</v>
      </c>
      <c r="W20" s="55">
        <v>22</v>
      </c>
      <c r="X20" s="56">
        <v>2</v>
      </c>
      <c r="Y20" s="58">
        <v>24</v>
      </c>
      <c r="Z20" s="59">
        <f t="shared" si="3"/>
        <v>51</v>
      </c>
      <c r="AA20" s="56">
        <f t="shared" si="1"/>
        <v>5</v>
      </c>
      <c r="AB20" s="60">
        <f t="shared" si="1"/>
        <v>56</v>
      </c>
      <c r="AC20" s="40">
        <f t="shared" si="2"/>
        <v>171</v>
      </c>
      <c r="AD20" s="41">
        <f t="shared" si="2"/>
        <v>9</v>
      </c>
      <c r="AE20" s="42">
        <f t="shared" si="2"/>
        <v>180</v>
      </c>
      <c r="AF20" s="1"/>
    </row>
    <row r="21" spans="1:37" s="4" customFormat="1" ht="42" customHeight="1" x14ac:dyDescent="0.35">
      <c r="A21" s="304" t="s">
        <v>75</v>
      </c>
      <c r="B21" s="63">
        <v>17</v>
      </c>
      <c r="C21" s="66">
        <v>5</v>
      </c>
      <c r="D21" s="64">
        <v>22</v>
      </c>
      <c r="E21" s="55">
        <v>0</v>
      </c>
      <c r="F21" s="56">
        <v>0</v>
      </c>
      <c r="G21" s="57">
        <v>0</v>
      </c>
      <c r="H21" s="55">
        <v>0</v>
      </c>
      <c r="I21" s="56">
        <v>0</v>
      </c>
      <c r="J21" s="62">
        <v>0</v>
      </c>
      <c r="K21" s="64">
        <v>0</v>
      </c>
      <c r="L21" s="66">
        <v>0</v>
      </c>
      <c r="M21" s="64">
        <v>0</v>
      </c>
      <c r="N21" s="63">
        <v>0</v>
      </c>
      <c r="O21" s="66">
        <v>0</v>
      </c>
      <c r="P21" s="315">
        <v>0</v>
      </c>
      <c r="Q21" s="59">
        <f t="shared" si="0"/>
        <v>17</v>
      </c>
      <c r="R21" s="56">
        <f t="shared" si="0"/>
        <v>5</v>
      </c>
      <c r="S21" s="60">
        <f t="shared" si="0"/>
        <v>22</v>
      </c>
      <c r="T21" s="64">
        <v>0</v>
      </c>
      <c r="U21" s="66">
        <v>0</v>
      </c>
      <c r="V21" s="64">
        <v>0</v>
      </c>
      <c r="W21" s="63">
        <v>0</v>
      </c>
      <c r="X21" s="66">
        <v>0</v>
      </c>
      <c r="Y21" s="64">
        <v>0</v>
      </c>
      <c r="Z21" s="59">
        <f t="shared" si="3"/>
        <v>0</v>
      </c>
      <c r="AA21" s="56">
        <f t="shared" si="1"/>
        <v>0</v>
      </c>
      <c r="AB21" s="60">
        <f t="shared" si="1"/>
        <v>0</v>
      </c>
      <c r="AC21" s="40">
        <f t="shared" si="2"/>
        <v>17</v>
      </c>
      <c r="AD21" s="41">
        <f t="shared" si="2"/>
        <v>5</v>
      </c>
      <c r="AE21" s="42">
        <f t="shared" si="2"/>
        <v>22</v>
      </c>
      <c r="AF21" s="1"/>
      <c r="AI21" s="1"/>
      <c r="AJ21" s="1"/>
    </row>
    <row r="22" spans="1:37" ht="42" customHeight="1" thickBot="1" x14ac:dyDescent="0.4">
      <c r="A22" s="99" t="s">
        <v>73</v>
      </c>
      <c r="B22" s="69">
        <v>23</v>
      </c>
      <c r="C22" s="66">
        <v>11</v>
      </c>
      <c r="D22" s="68">
        <v>34</v>
      </c>
      <c r="E22" s="69">
        <v>17</v>
      </c>
      <c r="F22" s="66">
        <v>2</v>
      </c>
      <c r="G22" s="68">
        <v>19</v>
      </c>
      <c r="H22" s="69">
        <v>43</v>
      </c>
      <c r="I22" s="66">
        <v>0</v>
      </c>
      <c r="J22" s="68">
        <v>43</v>
      </c>
      <c r="K22" s="70">
        <v>63</v>
      </c>
      <c r="L22" s="71">
        <v>6</v>
      </c>
      <c r="M22" s="68">
        <v>69</v>
      </c>
      <c r="N22" s="70">
        <v>0</v>
      </c>
      <c r="O22" s="71">
        <v>0</v>
      </c>
      <c r="P22" s="72">
        <v>0</v>
      </c>
      <c r="Q22" s="70">
        <f t="shared" si="0"/>
        <v>146</v>
      </c>
      <c r="R22" s="71">
        <f t="shared" si="0"/>
        <v>19</v>
      </c>
      <c r="S22" s="60">
        <f t="shared" si="0"/>
        <v>165</v>
      </c>
      <c r="T22" s="65">
        <v>0</v>
      </c>
      <c r="U22" s="66">
        <v>0</v>
      </c>
      <c r="V22" s="68">
        <v>0</v>
      </c>
      <c r="W22" s="69">
        <v>0</v>
      </c>
      <c r="X22" s="66">
        <v>5</v>
      </c>
      <c r="Y22" s="68">
        <v>5</v>
      </c>
      <c r="Z22" s="70">
        <f t="shared" si="3"/>
        <v>0</v>
      </c>
      <c r="AA22" s="71">
        <f t="shared" si="1"/>
        <v>5</v>
      </c>
      <c r="AB22" s="72">
        <f t="shared" si="1"/>
        <v>5</v>
      </c>
      <c r="AC22" s="191">
        <f t="shared" si="2"/>
        <v>146</v>
      </c>
      <c r="AD22" s="73">
        <f t="shared" si="2"/>
        <v>24</v>
      </c>
      <c r="AE22" s="74">
        <f t="shared" si="2"/>
        <v>170</v>
      </c>
      <c r="AF22" s="17"/>
      <c r="AI22" s="21"/>
      <c r="AJ22" s="21"/>
    </row>
    <row r="23" spans="1:37" ht="32.25" customHeight="1" thickBot="1" x14ac:dyDescent="0.35">
      <c r="A23" s="140" t="s">
        <v>36</v>
      </c>
      <c r="B23" s="294">
        <f>SUM(B9:B22)</f>
        <v>2027</v>
      </c>
      <c r="C23" s="294">
        <f t="shared" ref="C23:AA23" si="4">SUM(C9:C22)</f>
        <v>430</v>
      </c>
      <c r="D23" s="294">
        <f t="shared" si="4"/>
        <v>2457</v>
      </c>
      <c r="E23" s="294">
        <f t="shared" si="4"/>
        <v>1835</v>
      </c>
      <c r="F23" s="294">
        <f t="shared" si="4"/>
        <v>256</v>
      </c>
      <c r="G23" s="274">
        <f t="shared" si="4"/>
        <v>2091</v>
      </c>
      <c r="H23" s="294">
        <f t="shared" si="4"/>
        <v>1745</v>
      </c>
      <c r="I23" s="294">
        <f t="shared" si="4"/>
        <v>136</v>
      </c>
      <c r="J23" s="275">
        <f t="shared" si="4"/>
        <v>1881</v>
      </c>
      <c r="K23" s="276">
        <f t="shared" si="4"/>
        <v>1599</v>
      </c>
      <c r="L23" s="294">
        <f t="shared" si="4"/>
        <v>153</v>
      </c>
      <c r="M23" s="274">
        <f t="shared" si="4"/>
        <v>1752</v>
      </c>
      <c r="N23" s="275">
        <f t="shared" si="4"/>
        <v>72</v>
      </c>
      <c r="O23" s="276">
        <f t="shared" si="4"/>
        <v>2</v>
      </c>
      <c r="P23" s="274">
        <f t="shared" si="4"/>
        <v>74</v>
      </c>
      <c r="Q23" s="294">
        <f>SUM(Q9:Q22)</f>
        <v>7278</v>
      </c>
      <c r="R23" s="277">
        <f t="shared" si="4"/>
        <v>977</v>
      </c>
      <c r="S23" s="278">
        <f>SUM(S9:S22)</f>
        <v>8255</v>
      </c>
      <c r="T23" s="276">
        <f>SUM(T9:T22)</f>
        <v>823</v>
      </c>
      <c r="U23" s="276">
        <f t="shared" si="4"/>
        <v>68</v>
      </c>
      <c r="V23" s="276">
        <f t="shared" si="4"/>
        <v>891</v>
      </c>
      <c r="W23" s="276">
        <f t="shared" si="4"/>
        <v>777</v>
      </c>
      <c r="X23" s="294">
        <f t="shared" si="4"/>
        <v>87</v>
      </c>
      <c r="Y23" s="294">
        <f t="shared" si="4"/>
        <v>864</v>
      </c>
      <c r="Z23" s="294">
        <f t="shared" si="4"/>
        <v>1600</v>
      </c>
      <c r="AA23" s="294">
        <f t="shared" si="4"/>
        <v>155</v>
      </c>
      <c r="AB23" s="294">
        <f>SUM(AB9:AB22)</f>
        <v>1755</v>
      </c>
      <c r="AC23" s="275">
        <f>Q23+Z23</f>
        <v>8878</v>
      </c>
      <c r="AD23" s="275">
        <f>R23+AA23</f>
        <v>1132</v>
      </c>
      <c r="AE23" s="275">
        <f>S23+AB23</f>
        <v>10010</v>
      </c>
      <c r="AF23" s="21"/>
      <c r="AG23" s="21"/>
      <c r="AH23" s="21"/>
      <c r="AI23" s="21"/>
      <c r="AJ23" s="21"/>
    </row>
    <row r="24" spans="1:37" ht="21.75" customHeight="1" x14ac:dyDescent="0.3">
      <c r="A24" s="403" t="s">
        <v>61</v>
      </c>
      <c r="B24" s="403"/>
      <c r="C24" s="403"/>
      <c r="D24" s="403"/>
      <c r="E24" s="403"/>
      <c r="F24" s="403"/>
      <c r="G24" s="403"/>
      <c r="H24" s="403"/>
      <c r="I24" s="403"/>
      <c r="J24" s="403"/>
      <c r="K24" s="403"/>
      <c r="L24" s="403"/>
      <c r="M24" s="403"/>
      <c r="N24" s="403"/>
      <c r="O24" s="403"/>
      <c r="P24" s="403"/>
      <c r="Q24" s="403"/>
      <c r="R24" s="403"/>
      <c r="S24" s="403"/>
      <c r="T24" s="403"/>
      <c r="U24" s="403"/>
      <c r="V24" s="403"/>
      <c r="W24" s="403"/>
      <c r="X24" s="403"/>
      <c r="Y24" s="403"/>
      <c r="Z24" s="403"/>
      <c r="AA24" s="403"/>
      <c r="AB24" s="403"/>
      <c r="AC24" s="403"/>
      <c r="AD24" s="403"/>
      <c r="AE24" s="403"/>
      <c r="AF24" s="21"/>
      <c r="AG24" s="21"/>
      <c r="AH24" s="21"/>
      <c r="AI24" s="22"/>
      <c r="AJ24" s="22"/>
    </row>
    <row r="25" spans="1:37" ht="20.25" customHeight="1" x14ac:dyDescent="0.3">
      <c r="A25" s="392" t="s">
        <v>82</v>
      </c>
      <c r="B25" s="392"/>
      <c r="C25" s="392"/>
      <c r="D25" s="392"/>
      <c r="E25" s="392"/>
      <c r="F25" s="392"/>
      <c r="G25" s="392"/>
      <c r="H25" s="392"/>
      <c r="I25" s="392"/>
      <c r="J25" s="392"/>
      <c r="K25" s="392"/>
      <c r="L25" s="392"/>
      <c r="M25" s="392"/>
      <c r="N25" s="392"/>
      <c r="O25" s="392"/>
      <c r="P25" s="392"/>
      <c r="Q25" s="392"/>
      <c r="R25" s="392"/>
      <c r="S25" s="392"/>
      <c r="T25" s="392"/>
      <c r="U25" s="392"/>
      <c r="V25" s="392"/>
      <c r="W25" s="392"/>
      <c r="X25" s="392"/>
      <c r="Y25" s="392"/>
      <c r="Z25" s="392"/>
      <c r="AA25" s="392"/>
      <c r="AB25" s="392"/>
      <c r="AC25" s="392"/>
      <c r="AD25" s="392"/>
      <c r="AE25" s="392"/>
      <c r="AF25" s="22"/>
      <c r="AG25" s="22"/>
      <c r="AH25" s="22"/>
      <c r="AI25" s="2"/>
      <c r="AJ25" s="2"/>
    </row>
    <row r="26" spans="1:37" ht="21.75" customHeight="1" thickBot="1" x14ac:dyDescent="0.35">
      <c r="A26" s="436" t="s">
        <v>69</v>
      </c>
      <c r="B26" s="436"/>
      <c r="C26" s="436"/>
      <c r="D26" s="436"/>
      <c r="E26" s="436"/>
      <c r="F26" s="436"/>
      <c r="G26" s="436"/>
      <c r="H26" s="436"/>
      <c r="I26" s="436"/>
      <c r="J26" s="436"/>
      <c r="K26" s="436"/>
      <c r="L26" s="436"/>
      <c r="M26" s="436"/>
      <c r="N26" s="436"/>
      <c r="O26" s="436"/>
      <c r="P26" s="436"/>
      <c r="Q26" s="436"/>
      <c r="R26" s="436"/>
      <c r="S26" s="436"/>
      <c r="T26" s="436"/>
      <c r="U26" s="436"/>
      <c r="V26" s="436"/>
      <c r="W26" s="436"/>
      <c r="X26" s="436"/>
      <c r="Y26" s="436"/>
      <c r="Z26" s="436"/>
      <c r="AA26" s="436"/>
      <c r="AB26" s="436"/>
      <c r="AC26" s="436"/>
      <c r="AD26" s="436"/>
      <c r="AE26" s="436"/>
      <c r="AF26" s="21"/>
      <c r="AG26" s="21"/>
      <c r="AH26" s="21"/>
    </row>
    <row r="27" spans="1:37" ht="29.25" customHeight="1" x14ac:dyDescent="0.2">
      <c r="A27" s="394" t="s">
        <v>35</v>
      </c>
      <c r="B27" s="374" t="s">
        <v>63</v>
      </c>
      <c r="C27" s="375"/>
      <c r="D27" s="376"/>
      <c r="E27" s="374" t="s">
        <v>64</v>
      </c>
      <c r="F27" s="375"/>
      <c r="G27" s="376"/>
      <c r="H27" s="374" t="s">
        <v>65</v>
      </c>
      <c r="I27" s="375"/>
      <c r="J27" s="376"/>
      <c r="K27" s="374" t="s">
        <v>66</v>
      </c>
      <c r="L27" s="375"/>
      <c r="M27" s="376"/>
      <c r="N27" s="374" t="s">
        <v>67</v>
      </c>
      <c r="O27" s="375"/>
      <c r="P27" s="376"/>
      <c r="Q27" s="374" t="s">
        <v>68</v>
      </c>
      <c r="R27" s="375"/>
      <c r="S27" s="376"/>
      <c r="T27" s="388" t="s">
        <v>1</v>
      </c>
      <c r="U27" s="389"/>
      <c r="V27" s="390"/>
      <c r="W27" s="385" t="s">
        <v>8</v>
      </c>
      <c r="X27" s="386"/>
      <c r="Y27" s="387"/>
      <c r="Z27" s="385" t="s">
        <v>9</v>
      </c>
      <c r="AA27" s="386"/>
      <c r="AB27" s="387"/>
      <c r="AC27" s="385" t="s">
        <v>10</v>
      </c>
      <c r="AD27" s="386"/>
      <c r="AE27" s="387"/>
      <c r="AF27" s="124" t="s">
        <v>7</v>
      </c>
      <c r="AG27" s="125"/>
      <c r="AH27" s="126"/>
      <c r="AI27" s="105" t="s">
        <v>1</v>
      </c>
      <c r="AJ27" s="106"/>
      <c r="AK27" s="370" t="s">
        <v>23</v>
      </c>
    </row>
    <row r="28" spans="1:37" ht="24" customHeight="1" thickBot="1" x14ac:dyDescent="0.25">
      <c r="A28" s="371"/>
      <c r="B28" s="377"/>
      <c r="C28" s="378"/>
      <c r="D28" s="379"/>
      <c r="E28" s="377"/>
      <c r="F28" s="378"/>
      <c r="G28" s="379"/>
      <c r="H28" s="377"/>
      <c r="I28" s="378"/>
      <c r="J28" s="379"/>
      <c r="K28" s="377"/>
      <c r="L28" s="378"/>
      <c r="M28" s="379"/>
      <c r="N28" s="377"/>
      <c r="O28" s="378"/>
      <c r="P28" s="379"/>
      <c r="Q28" s="377"/>
      <c r="R28" s="378"/>
      <c r="S28" s="379"/>
      <c r="T28" s="380" t="s">
        <v>32</v>
      </c>
      <c r="U28" s="381"/>
      <c r="V28" s="382"/>
      <c r="W28" s="380" t="s">
        <v>2</v>
      </c>
      <c r="X28" s="381"/>
      <c r="Y28" s="382"/>
      <c r="Z28" s="380" t="s">
        <v>2</v>
      </c>
      <c r="AA28" s="381"/>
      <c r="AB28" s="382"/>
      <c r="AC28" s="380" t="s">
        <v>2</v>
      </c>
      <c r="AD28" s="381"/>
      <c r="AE28" s="382"/>
      <c r="AF28" s="380" t="s">
        <v>2</v>
      </c>
      <c r="AG28" s="381"/>
      <c r="AH28" s="382"/>
      <c r="AI28" s="107"/>
      <c r="AJ28" s="108"/>
      <c r="AK28" s="371"/>
    </row>
    <row r="29" spans="1:37" ht="72" customHeight="1" thickBot="1" x14ac:dyDescent="0.25">
      <c r="A29" s="372"/>
      <c r="B29" s="147" t="s">
        <v>30</v>
      </c>
      <c r="C29" s="148" t="s">
        <v>57</v>
      </c>
      <c r="D29" s="149" t="s">
        <v>3</v>
      </c>
      <c r="E29" s="150" t="s">
        <v>30</v>
      </c>
      <c r="F29" s="151" t="s">
        <v>57</v>
      </c>
      <c r="G29" s="149" t="s">
        <v>3</v>
      </c>
      <c r="H29" s="147" t="s">
        <v>30</v>
      </c>
      <c r="I29" s="148" t="s">
        <v>57</v>
      </c>
      <c r="J29" s="152" t="s">
        <v>3</v>
      </c>
      <c r="K29" s="150" t="s">
        <v>30</v>
      </c>
      <c r="L29" s="151" t="s">
        <v>57</v>
      </c>
      <c r="M29" s="149" t="s">
        <v>3</v>
      </c>
      <c r="N29" s="147" t="s">
        <v>30</v>
      </c>
      <c r="O29" s="148" t="s">
        <v>57</v>
      </c>
      <c r="P29" s="149" t="s">
        <v>3</v>
      </c>
      <c r="Q29" s="150" t="s">
        <v>30</v>
      </c>
      <c r="R29" s="151" t="s">
        <v>57</v>
      </c>
      <c r="S29" s="153" t="s">
        <v>3</v>
      </c>
      <c r="T29" s="150" t="s">
        <v>30</v>
      </c>
      <c r="U29" s="151" t="s">
        <v>57</v>
      </c>
      <c r="V29" s="153" t="s">
        <v>3</v>
      </c>
      <c r="W29" s="147" t="s">
        <v>30</v>
      </c>
      <c r="X29" s="148" t="s">
        <v>57</v>
      </c>
      <c r="Y29" s="152" t="s">
        <v>3</v>
      </c>
      <c r="Z29" s="150" t="s">
        <v>30</v>
      </c>
      <c r="AA29" s="151" t="s">
        <v>57</v>
      </c>
      <c r="AB29" s="154" t="s">
        <v>3</v>
      </c>
      <c r="AC29" s="147" t="s">
        <v>30</v>
      </c>
      <c r="AD29" s="148" t="s">
        <v>57</v>
      </c>
      <c r="AE29" s="149" t="s">
        <v>3</v>
      </c>
      <c r="AF29" s="147" t="s">
        <v>30</v>
      </c>
      <c r="AG29" s="148" t="s">
        <v>57</v>
      </c>
      <c r="AH29" s="149" t="s">
        <v>3</v>
      </c>
      <c r="AI29" s="150" t="s">
        <v>30</v>
      </c>
      <c r="AJ29" s="155" t="s">
        <v>57</v>
      </c>
      <c r="AK29" s="372"/>
    </row>
    <row r="30" spans="1:37" ht="30.75" customHeight="1" x14ac:dyDescent="0.35">
      <c r="A30" s="39" t="str">
        <f>'[1]Свод по ВО '!A30</f>
        <v>Таврическая академия</v>
      </c>
      <c r="B30" s="295">
        <v>19</v>
      </c>
      <c r="C30" s="189">
        <v>34</v>
      </c>
      <c r="D30" s="192">
        <v>53</v>
      </c>
      <c r="E30" s="295">
        <v>40</v>
      </c>
      <c r="F30" s="189">
        <v>22</v>
      </c>
      <c r="G30" s="192">
        <v>62</v>
      </c>
      <c r="H30" s="295">
        <v>53</v>
      </c>
      <c r="I30" s="189">
        <v>42</v>
      </c>
      <c r="J30" s="192">
        <v>95</v>
      </c>
      <c r="K30" s="295">
        <v>49</v>
      </c>
      <c r="L30" s="189">
        <v>18</v>
      </c>
      <c r="M30" s="192">
        <v>67</v>
      </c>
      <c r="N30" s="295">
        <v>22</v>
      </c>
      <c r="O30" s="189">
        <v>16</v>
      </c>
      <c r="P30" s="348">
        <v>38</v>
      </c>
      <c r="Q30" s="293">
        <v>0</v>
      </c>
      <c r="R30" s="66">
        <v>0</v>
      </c>
      <c r="S30" s="190">
        <v>0</v>
      </c>
      <c r="T30" s="346">
        <f>B30+E30+H30+K30+N30+Q30</f>
        <v>183</v>
      </c>
      <c r="U30" s="343">
        <f>C30+F30+I30+L30+O30+R30</f>
        <v>132</v>
      </c>
      <c r="V30" s="347">
        <f>D30+G30+J30+M30+P30+S30</f>
        <v>315</v>
      </c>
      <c r="W30" s="295">
        <v>15</v>
      </c>
      <c r="X30" s="189">
        <v>51</v>
      </c>
      <c r="Y30" s="192">
        <v>66</v>
      </c>
      <c r="Z30" s="295">
        <v>15</v>
      </c>
      <c r="AA30" s="189">
        <v>58</v>
      </c>
      <c r="AB30" s="192">
        <v>73</v>
      </c>
      <c r="AC30" s="295">
        <v>2</v>
      </c>
      <c r="AD30" s="189">
        <v>12</v>
      </c>
      <c r="AE30" s="348">
        <v>14</v>
      </c>
      <c r="AF30" s="346">
        <f>W30+Z30+AC30</f>
        <v>32</v>
      </c>
      <c r="AG30" s="343">
        <f t="shared" ref="AG30:AH42" si="5">X30+AA30+AD30</f>
        <v>121</v>
      </c>
      <c r="AH30" s="347">
        <f t="shared" si="5"/>
        <v>153</v>
      </c>
      <c r="AI30" s="191">
        <f t="shared" ref="AI30:AJ43" si="6">T30+AF30</f>
        <v>215</v>
      </c>
      <c r="AJ30" s="73">
        <f t="shared" si="6"/>
        <v>253</v>
      </c>
      <c r="AK30" s="74">
        <f t="shared" ref="AK30:AK41" si="7">V30+AH30</f>
        <v>468</v>
      </c>
    </row>
    <row r="31" spans="1:37" ht="26.25" customHeight="1" x14ac:dyDescent="0.35">
      <c r="A31" s="83" t="str">
        <f>'[1]Свод по ВО '!A31</f>
        <v>Институт  филологии</v>
      </c>
      <c r="B31" s="43">
        <v>0</v>
      </c>
      <c r="C31" s="44">
        <v>0</v>
      </c>
      <c r="D31" s="75">
        <v>0</v>
      </c>
      <c r="E31" s="43">
        <v>21</v>
      </c>
      <c r="F31" s="44">
        <v>11</v>
      </c>
      <c r="G31" s="75">
        <v>32</v>
      </c>
      <c r="H31" s="43">
        <v>23</v>
      </c>
      <c r="I31" s="44">
        <v>2</v>
      </c>
      <c r="J31" s="75">
        <v>25</v>
      </c>
      <c r="K31" s="43">
        <v>30</v>
      </c>
      <c r="L31" s="44">
        <v>1</v>
      </c>
      <c r="M31" s="75">
        <v>31</v>
      </c>
      <c r="N31" s="43">
        <v>31</v>
      </c>
      <c r="O31" s="44">
        <v>2</v>
      </c>
      <c r="P31" s="76">
        <v>33</v>
      </c>
      <c r="Q31" s="50">
        <v>0</v>
      </c>
      <c r="R31" s="44">
        <v>0</v>
      </c>
      <c r="S31" s="51">
        <v>0</v>
      </c>
      <c r="T31" s="59">
        <f t="shared" ref="T31:V42" si="8">B31+E31+H31+K31+N31+Q31</f>
        <v>105</v>
      </c>
      <c r="U31" s="56">
        <f t="shared" si="8"/>
        <v>16</v>
      </c>
      <c r="V31" s="60">
        <f t="shared" si="8"/>
        <v>121</v>
      </c>
      <c r="W31" s="43">
        <v>10</v>
      </c>
      <c r="X31" s="44">
        <v>0</v>
      </c>
      <c r="Y31" s="75">
        <v>10</v>
      </c>
      <c r="Z31" s="43">
        <v>13</v>
      </c>
      <c r="AA31" s="44">
        <v>0</v>
      </c>
      <c r="AB31" s="75">
        <v>13</v>
      </c>
      <c r="AC31" s="43">
        <v>0</v>
      </c>
      <c r="AD31" s="44">
        <v>0</v>
      </c>
      <c r="AE31" s="75">
        <v>0</v>
      </c>
      <c r="AF31" s="59">
        <f t="shared" ref="AF31:AF42" si="9">W31+Z31+AC31</f>
        <v>23</v>
      </c>
      <c r="AG31" s="56">
        <f t="shared" si="5"/>
        <v>0</v>
      </c>
      <c r="AH31" s="60">
        <f t="shared" si="5"/>
        <v>23</v>
      </c>
      <c r="AI31" s="55">
        <f t="shared" si="6"/>
        <v>128</v>
      </c>
      <c r="AJ31" s="56">
        <f t="shared" si="6"/>
        <v>16</v>
      </c>
      <c r="AK31" s="60">
        <f t="shared" si="7"/>
        <v>144</v>
      </c>
    </row>
    <row r="32" spans="1:37" ht="44.25" customHeight="1" x14ac:dyDescent="0.35">
      <c r="A32" s="84" t="str">
        <f>'[1]Свод по ВО '!A32</f>
        <v>Институт медиакоммуникаций, медиатехнологий и дизайна</v>
      </c>
      <c r="B32" s="43">
        <v>0</v>
      </c>
      <c r="C32" s="44">
        <v>0</v>
      </c>
      <c r="D32" s="75">
        <v>0</v>
      </c>
      <c r="E32" s="43">
        <v>0</v>
      </c>
      <c r="F32" s="44">
        <v>0</v>
      </c>
      <c r="G32" s="75">
        <v>0</v>
      </c>
      <c r="H32" s="43">
        <v>0</v>
      </c>
      <c r="I32" s="44">
        <v>0</v>
      </c>
      <c r="J32" s="75">
        <v>0</v>
      </c>
      <c r="K32" s="43">
        <v>0</v>
      </c>
      <c r="L32" s="44">
        <v>0</v>
      </c>
      <c r="M32" s="75">
        <v>0</v>
      </c>
      <c r="N32" s="43">
        <v>9</v>
      </c>
      <c r="O32" s="44">
        <v>12</v>
      </c>
      <c r="P32" s="75">
        <v>21</v>
      </c>
      <c r="Q32" s="50">
        <v>0</v>
      </c>
      <c r="R32" s="44">
        <v>0</v>
      </c>
      <c r="S32" s="51">
        <v>0</v>
      </c>
      <c r="T32" s="59">
        <f t="shared" si="8"/>
        <v>9</v>
      </c>
      <c r="U32" s="56">
        <f t="shared" si="8"/>
        <v>12</v>
      </c>
      <c r="V32" s="60">
        <f t="shared" si="8"/>
        <v>21</v>
      </c>
      <c r="W32" s="43">
        <v>0</v>
      </c>
      <c r="X32" s="44">
        <v>0</v>
      </c>
      <c r="Y32" s="75">
        <v>0</v>
      </c>
      <c r="Z32" s="43">
        <v>0</v>
      </c>
      <c r="AA32" s="44">
        <v>0</v>
      </c>
      <c r="AB32" s="75">
        <v>0</v>
      </c>
      <c r="AC32" s="43">
        <v>0</v>
      </c>
      <c r="AD32" s="44">
        <v>0</v>
      </c>
      <c r="AE32" s="76">
        <v>0</v>
      </c>
      <c r="AF32" s="59">
        <f t="shared" si="9"/>
        <v>0</v>
      </c>
      <c r="AG32" s="56">
        <f t="shared" si="5"/>
        <v>0</v>
      </c>
      <c r="AH32" s="60">
        <f t="shared" si="5"/>
        <v>0</v>
      </c>
      <c r="AI32" s="55">
        <f t="shared" si="6"/>
        <v>9</v>
      </c>
      <c r="AJ32" s="56">
        <f t="shared" si="6"/>
        <v>12</v>
      </c>
      <c r="AK32" s="60">
        <f t="shared" si="7"/>
        <v>21</v>
      </c>
    </row>
    <row r="33" spans="1:37" ht="44.25" customHeight="1" x14ac:dyDescent="0.35">
      <c r="A33" s="39" t="str">
        <f>'[1]Свод по ВО '!A33</f>
        <v>Институт биохимических технологий, экологии и фармации</v>
      </c>
      <c r="B33" s="43">
        <v>0</v>
      </c>
      <c r="C33" s="44">
        <v>0</v>
      </c>
      <c r="D33" s="75">
        <v>0</v>
      </c>
      <c r="E33" s="43">
        <v>0</v>
      </c>
      <c r="F33" s="44">
        <v>0</v>
      </c>
      <c r="G33" s="75">
        <v>0</v>
      </c>
      <c r="H33" s="43">
        <v>0</v>
      </c>
      <c r="I33" s="44">
        <v>0</v>
      </c>
      <c r="J33" s="75">
        <v>0</v>
      </c>
      <c r="K33" s="43">
        <v>0</v>
      </c>
      <c r="L33" s="44">
        <v>0</v>
      </c>
      <c r="M33" s="75">
        <v>0</v>
      </c>
      <c r="N33" s="43">
        <v>0</v>
      </c>
      <c r="O33" s="44">
        <v>24</v>
      </c>
      <c r="P33" s="75">
        <v>24</v>
      </c>
      <c r="Q33" s="50">
        <v>0</v>
      </c>
      <c r="R33" s="44">
        <v>0</v>
      </c>
      <c r="S33" s="51">
        <v>0</v>
      </c>
      <c r="T33" s="59">
        <f t="shared" si="8"/>
        <v>0</v>
      </c>
      <c r="U33" s="56">
        <f t="shared" si="8"/>
        <v>24</v>
      </c>
      <c r="V33" s="60">
        <f t="shared" si="8"/>
        <v>24</v>
      </c>
      <c r="W33" s="43">
        <v>0</v>
      </c>
      <c r="X33" s="44">
        <v>0</v>
      </c>
      <c r="Y33" s="75">
        <v>0</v>
      </c>
      <c r="Z33" s="43">
        <v>0</v>
      </c>
      <c r="AA33" s="44">
        <v>0</v>
      </c>
      <c r="AB33" s="75">
        <v>0</v>
      </c>
      <c r="AC33" s="43">
        <v>0</v>
      </c>
      <c r="AD33" s="44">
        <v>0</v>
      </c>
      <c r="AE33" s="76">
        <v>0</v>
      </c>
      <c r="AF33" s="59">
        <f t="shared" si="9"/>
        <v>0</v>
      </c>
      <c r="AG33" s="56">
        <f t="shared" si="5"/>
        <v>0</v>
      </c>
      <c r="AH33" s="60">
        <f t="shared" si="5"/>
        <v>0</v>
      </c>
      <c r="AI33" s="55">
        <f t="shared" si="6"/>
        <v>0</v>
      </c>
      <c r="AJ33" s="56">
        <f t="shared" si="6"/>
        <v>24</v>
      </c>
      <c r="AK33" s="60">
        <f t="shared" si="7"/>
        <v>24</v>
      </c>
    </row>
    <row r="34" spans="1:37" ht="42.75" customHeight="1" x14ac:dyDescent="0.35">
      <c r="A34" s="85" t="str">
        <f>'[1]Свод по ВО '!A34</f>
        <v>Академия строительства и архитектуры</v>
      </c>
      <c r="B34" s="55">
        <v>0</v>
      </c>
      <c r="C34" s="56">
        <v>0</v>
      </c>
      <c r="D34" s="58">
        <v>0</v>
      </c>
      <c r="E34" s="55">
        <v>0</v>
      </c>
      <c r="F34" s="56">
        <v>0</v>
      </c>
      <c r="G34" s="58">
        <v>0</v>
      </c>
      <c r="H34" s="55">
        <v>0</v>
      </c>
      <c r="I34" s="56">
        <v>2</v>
      </c>
      <c r="J34" s="58">
        <v>2</v>
      </c>
      <c r="K34" s="55">
        <v>0</v>
      </c>
      <c r="L34" s="56">
        <v>1</v>
      </c>
      <c r="M34" s="58">
        <v>1</v>
      </c>
      <c r="N34" s="55">
        <v>0</v>
      </c>
      <c r="O34" s="56">
        <v>43</v>
      </c>
      <c r="P34" s="57">
        <v>43</v>
      </c>
      <c r="Q34" s="59">
        <v>0</v>
      </c>
      <c r="R34" s="56">
        <v>0</v>
      </c>
      <c r="S34" s="60">
        <v>0</v>
      </c>
      <c r="T34" s="59">
        <f t="shared" si="8"/>
        <v>0</v>
      </c>
      <c r="U34" s="56">
        <f t="shared" si="8"/>
        <v>46</v>
      </c>
      <c r="V34" s="60">
        <f t="shared" si="8"/>
        <v>46</v>
      </c>
      <c r="W34" s="55">
        <v>0</v>
      </c>
      <c r="X34" s="56">
        <v>67</v>
      </c>
      <c r="Y34" s="58">
        <v>67</v>
      </c>
      <c r="Z34" s="55">
        <v>0</v>
      </c>
      <c r="AA34" s="56">
        <v>49</v>
      </c>
      <c r="AB34" s="58">
        <v>49</v>
      </c>
      <c r="AC34" s="55">
        <v>0</v>
      </c>
      <c r="AD34" s="56">
        <v>4</v>
      </c>
      <c r="AE34" s="57">
        <v>4</v>
      </c>
      <c r="AF34" s="59">
        <f t="shared" si="9"/>
        <v>0</v>
      </c>
      <c r="AG34" s="56">
        <f t="shared" si="5"/>
        <v>120</v>
      </c>
      <c r="AH34" s="60">
        <f t="shared" si="5"/>
        <v>120</v>
      </c>
      <c r="AI34" s="40">
        <f t="shared" si="6"/>
        <v>0</v>
      </c>
      <c r="AJ34" s="41">
        <f t="shared" si="6"/>
        <v>166</v>
      </c>
      <c r="AK34" s="42">
        <f t="shared" si="7"/>
        <v>166</v>
      </c>
    </row>
    <row r="35" spans="1:37" ht="36" customHeight="1" x14ac:dyDescent="0.35">
      <c r="A35" s="86" t="str">
        <f>'[1]Свод по ВО '!A35</f>
        <v xml:space="preserve">Агротехнологическая академия </v>
      </c>
      <c r="B35" s="55">
        <v>66</v>
      </c>
      <c r="C35" s="56">
        <v>21</v>
      </c>
      <c r="D35" s="58">
        <v>87</v>
      </c>
      <c r="E35" s="55">
        <v>82</v>
      </c>
      <c r="F35" s="56">
        <v>17</v>
      </c>
      <c r="G35" s="58">
        <v>99</v>
      </c>
      <c r="H35" s="55">
        <v>108</v>
      </c>
      <c r="I35" s="56">
        <v>16</v>
      </c>
      <c r="J35" s="58">
        <v>124</v>
      </c>
      <c r="K35" s="55">
        <v>110</v>
      </c>
      <c r="L35" s="56">
        <v>14</v>
      </c>
      <c r="M35" s="58">
        <v>124</v>
      </c>
      <c r="N35" s="55">
        <v>145</v>
      </c>
      <c r="O35" s="56">
        <v>9</v>
      </c>
      <c r="P35" s="57">
        <v>154</v>
      </c>
      <c r="Q35" s="59">
        <v>0</v>
      </c>
      <c r="R35" s="56">
        <v>0</v>
      </c>
      <c r="S35" s="60">
        <v>0</v>
      </c>
      <c r="T35" s="59">
        <f>B35+E35+H35+K35+N35+Q35</f>
        <v>511</v>
      </c>
      <c r="U35" s="56">
        <f t="shared" si="8"/>
        <v>77</v>
      </c>
      <c r="V35" s="60">
        <f t="shared" si="8"/>
        <v>588</v>
      </c>
      <c r="W35" s="55">
        <v>35</v>
      </c>
      <c r="X35" s="56">
        <v>20</v>
      </c>
      <c r="Y35" s="58">
        <v>55</v>
      </c>
      <c r="Z35" s="55">
        <v>43</v>
      </c>
      <c r="AA35" s="56">
        <v>11</v>
      </c>
      <c r="AB35" s="58">
        <v>54</v>
      </c>
      <c r="AC35" s="55">
        <v>4</v>
      </c>
      <c r="AD35" s="56">
        <v>0</v>
      </c>
      <c r="AE35" s="57">
        <v>4</v>
      </c>
      <c r="AF35" s="59">
        <f t="shared" si="9"/>
        <v>82</v>
      </c>
      <c r="AG35" s="56">
        <f t="shared" si="5"/>
        <v>31</v>
      </c>
      <c r="AH35" s="60">
        <f t="shared" si="5"/>
        <v>113</v>
      </c>
      <c r="AI35" s="40">
        <f t="shared" si="6"/>
        <v>593</v>
      </c>
      <c r="AJ35" s="41">
        <f t="shared" si="6"/>
        <v>108</v>
      </c>
      <c r="AK35" s="42">
        <f t="shared" si="7"/>
        <v>701</v>
      </c>
    </row>
    <row r="36" spans="1:37" ht="30" customHeight="1" x14ac:dyDescent="0.35">
      <c r="A36" s="86" t="str">
        <f>'[1]Свод по ВО '!A36</f>
        <v>Физико-технический институт</v>
      </c>
      <c r="B36" s="55">
        <v>13</v>
      </c>
      <c r="C36" s="56">
        <v>7</v>
      </c>
      <c r="D36" s="58">
        <v>20</v>
      </c>
      <c r="E36" s="55">
        <v>24</v>
      </c>
      <c r="F36" s="56">
        <v>12</v>
      </c>
      <c r="G36" s="58">
        <v>36</v>
      </c>
      <c r="H36" s="55">
        <v>27</v>
      </c>
      <c r="I36" s="56">
        <v>8</v>
      </c>
      <c r="J36" s="58">
        <v>35</v>
      </c>
      <c r="K36" s="55">
        <v>14</v>
      </c>
      <c r="L36" s="56">
        <v>5</v>
      </c>
      <c r="M36" s="58">
        <v>19</v>
      </c>
      <c r="N36" s="55">
        <v>10</v>
      </c>
      <c r="O36" s="56">
        <v>12</v>
      </c>
      <c r="P36" s="57">
        <v>22</v>
      </c>
      <c r="Q36" s="59">
        <v>0</v>
      </c>
      <c r="R36" s="56">
        <v>0</v>
      </c>
      <c r="S36" s="60">
        <v>0</v>
      </c>
      <c r="T36" s="59">
        <f t="shared" si="8"/>
        <v>88</v>
      </c>
      <c r="U36" s="56">
        <f t="shared" si="8"/>
        <v>44</v>
      </c>
      <c r="V36" s="60">
        <f t="shared" si="8"/>
        <v>132</v>
      </c>
      <c r="W36" s="55">
        <v>0</v>
      </c>
      <c r="X36" s="56">
        <v>8</v>
      </c>
      <c r="Y36" s="58">
        <v>8</v>
      </c>
      <c r="Z36" s="55">
        <v>0</v>
      </c>
      <c r="AA36" s="56">
        <v>0</v>
      </c>
      <c r="AB36" s="58">
        <v>0</v>
      </c>
      <c r="AC36" s="55">
        <v>0</v>
      </c>
      <c r="AD36" s="56">
        <v>1</v>
      </c>
      <c r="AE36" s="58">
        <v>1</v>
      </c>
      <c r="AF36" s="59">
        <f t="shared" si="9"/>
        <v>0</v>
      </c>
      <c r="AG36" s="56">
        <f t="shared" si="5"/>
        <v>9</v>
      </c>
      <c r="AH36" s="60">
        <f t="shared" si="5"/>
        <v>9</v>
      </c>
      <c r="AI36" s="40">
        <f t="shared" si="6"/>
        <v>88</v>
      </c>
      <c r="AJ36" s="41">
        <f t="shared" si="6"/>
        <v>53</v>
      </c>
      <c r="AK36" s="42">
        <f t="shared" si="7"/>
        <v>141</v>
      </c>
    </row>
    <row r="37" spans="1:37" ht="28.5" customHeight="1" x14ac:dyDescent="0.35">
      <c r="A37" s="86" t="str">
        <f>'[1]Свод по ВО '!A37</f>
        <v>Институт экономики и управления</v>
      </c>
      <c r="B37" s="55">
        <v>0</v>
      </c>
      <c r="C37" s="56">
        <v>0</v>
      </c>
      <c r="D37" s="58">
        <v>0</v>
      </c>
      <c r="E37" s="55">
        <v>0</v>
      </c>
      <c r="F37" s="56">
        <v>0</v>
      </c>
      <c r="G37" s="58">
        <v>0</v>
      </c>
      <c r="H37" s="55">
        <v>0</v>
      </c>
      <c r="I37" s="56">
        <v>0</v>
      </c>
      <c r="J37" s="58">
        <v>0</v>
      </c>
      <c r="K37" s="55">
        <v>0</v>
      </c>
      <c r="L37" s="56">
        <v>1</v>
      </c>
      <c r="M37" s="58">
        <v>1</v>
      </c>
      <c r="N37" s="55">
        <v>0</v>
      </c>
      <c r="O37" s="56">
        <v>64</v>
      </c>
      <c r="P37" s="57">
        <v>64</v>
      </c>
      <c r="Q37" s="59">
        <v>0</v>
      </c>
      <c r="R37" s="56">
        <v>0</v>
      </c>
      <c r="S37" s="60">
        <v>0</v>
      </c>
      <c r="T37" s="59">
        <f>B37+E37+H37+K37+N37+Q37</f>
        <v>0</v>
      </c>
      <c r="U37" s="56">
        <f>C37+F37+I37+L37+O37+R37</f>
        <v>65</v>
      </c>
      <c r="V37" s="60">
        <f>D37+G37+J37+M37+P37+S37</f>
        <v>65</v>
      </c>
      <c r="W37" s="55">
        <v>30</v>
      </c>
      <c r="X37" s="56">
        <v>28</v>
      </c>
      <c r="Y37" s="58">
        <v>58</v>
      </c>
      <c r="Z37" s="55">
        <v>25</v>
      </c>
      <c r="AA37" s="56">
        <v>25</v>
      </c>
      <c r="AB37" s="58">
        <v>50</v>
      </c>
      <c r="AC37" s="55">
        <v>4</v>
      </c>
      <c r="AD37" s="56">
        <v>4</v>
      </c>
      <c r="AE37" s="58">
        <v>8</v>
      </c>
      <c r="AF37" s="59">
        <f t="shared" si="9"/>
        <v>59</v>
      </c>
      <c r="AG37" s="56">
        <f t="shared" si="5"/>
        <v>57</v>
      </c>
      <c r="AH37" s="60">
        <f t="shared" si="5"/>
        <v>116</v>
      </c>
      <c r="AI37" s="40">
        <f t="shared" si="6"/>
        <v>59</v>
      </c>
      <c r="AJ37" s="41">
        <f t="shared" si="6"/>
        <v>122</v>
      </c>
      <c r="AK37" s="42">
        <f t="shared" si="7"/>
        <v>181</v>
      </c>
    </row>
    <row r="38" spans="1:37" ht="42" customHeight="1" x14ac:dyDescent="0.35">
      <c r="A38" s="87" t="str">
        <f>'[1]Свод по ВО '!A38</f>
        <v>Медицинская академия имени С.И.Георгиевского</v>
      </c>
      <c r="B38" s="55">
        <v>21</v>
      </c>
      <c r="C38" s="56">
        <v>15</v>
      </c>
      <c r="D38" s="57">
        <v>36</v>
      </c>
      <c r="E38" s="55">
        <v>19</v>
      </c>
      <c r="F38" s="56">
        <v>1</v>
      </c>
      <c r="G38" s="57">
        <v>20</v>
      </c>
      <c r="H38" s="55">
        <v>14</v>
      </c>
      <c r="I38" s="56">
        <v>6</v>
      </c>
      <c r="J38" s="57">
        <v>20</v>
      </c>
      <c r="K38" s="55">
        <v>2</v>
      </c>
      <c r="L38" s="56">
        <v>11</v>
      </c>
      <c r="M38" s="62">
        <v>13</v>
      </c>
      <c r="N38" s="57">
        <v>14</v>
      </c>
      <c r="O38" s="56">
        <v>18</v>
      </c>
      <c r="P38" s="57">
        <v>32</v>
      </c>
      <c r="Q38" s="59">
        <v>0</v>
      </c>
      <c r="R38" s="56">
        <v>0</v>
      </c>
      <c r="S38" s="60">
        <v>0</v>
      </c>
      <c r="T38" s="59">
        <f t="shared" si="8"/>
        <v>70</v>
      </c>
      <c r="U38" s="56">
        <f t="shared" si="8"/>
        <v>51</v>
      </c>
      <c r="V38" s="60">
        <f t="shared" si="8"/>
        <v>121</v>
      </c>
      <c r="W38" s="55">
        <v>15</v>
      </c>
      <c r="X38" s="56">
        <v>6</v>
      </c>
      <c r="Y38" s="57">
        <v>21</v>
      </c>
      <c r="Z38" s="55">
        <v>21</v>
      </c>
      <c r="AA38" s="56">
        <v>6</v>
      </c>
      <c r="AB38" s="57">
        <v>27</v>
      </c>
      <c r="AC38" s="55">
        <v>0</v>
      </c>
      <c r="AD38" s="56">
        <v>0</v>
      </c>
      <c r="AE38" s="62">
        <v>0</v>
      </c>
      <c r="AF38" s="59">
        <f t="shared" si="9"/>
        <v>36</v>
      </c>
      <c r="AG38" s="56">
        <f t="shared" si="5"/>
        <v>12</v>
      </c>
      <c r="AH38" s="60">
        <f t="shared" si="5"/>
        <v>48</v>
      </c>
      <c r="AI38" s="40">
        <f t="shared" si="6"/>
        <v>106</v>
      </c>
      <c r="AJ38" s="41">
        <f t="shared" si="6"/>
        <v>63</v>
      </c>
      <c r="AK38" s="42">
        <f t="shared" si="7"/>
        <v>169</v>
      </c>
    </row>
    <row r="39" spans="1:37" ht="68.25" customHeight="1" x14ac:dyDescent="0.35">
      <c r="A39" s="88" t="str">
        <f>'[1]Свод по ВО '!A39</f>
        <v>Институт педагогического образования и менеджмента               (г. Армянск)</v>
      </c>
      <c r="B39" s="55">
        <v>10</v>
      </c>
      <c r="C39" s="56">
        <v>16</v>
      </c>
      <c r="D39" s="62">
        <v>26</v>
      </c>
      <c r="E39" s="57">
        <v>26</v>
      </c>
      <c r="F39" s="56">
        <v>12</v>
      </c>
      <c r="G39" s="57">
        <v>38</v>
      </c>
      <c r="H39" s="55">
        <v>23</v>
      </c>
      <c r="I39" s="56">
        <v>13</v>
      </c>
      <c r="J39" s="62">
        <v>36</v>
      </c>
      <c r="K39" s="57">
        <v>24</v>
      </c>
      <c r="L39" s="56">
        <v>3</v>
      </c>
      <c r="M39" s="57">
        <v>27</v>
      </c>
      <c r="N39" s="55">
        <v>0</v>
      </c>
      <c r="O39" s="56">
        <v>18</v>
      </c>
      <c r="P39" s="57">
        <v>18</v>
      </c>
      <c r="Q39" s="59">
        <v>0</v>
      </c>
      <c r="R39" s="56">
        <v>0</v>
      </c>
      <c r="S39" s="60">
        <v>0</v>
      </c>
      <c r="T39" s="59">
        <f t="shared" si="8"/>
        <v>83</v>
      </c>
      <c r="U39" s="56">
        <f t="shared" si="8"/>
        <v>62</v>
      </c>
      <c r="V39" s="60">
        <f t="shared" si="8"/>
        <v>145</v>
      </c>
      <c r="W39" s="55">
        <v>0</v>
      </c>
      <c r="X39" s="56">
        <v>10</v>
      </c>
      <c r="Y39" s="62">
        <v>10</v>
      </c>
      <c r="Z39" s="57">
        <v>0</v>
      </c>
      <c r="AA39" s="56">
        <v>0</v>
      </c>
      <c r="AB39" s="57">
        <v>0</v>
      </c>
      <c r="AC39" s="55">
        <v>0</v>
      </c>
      <c r="AD39" s="56">
        <v>0</v>
      </c>
      <c r="AE39" s="57">
        <v>0</v>
      </c>
      <c r="AF39" s="59">
        <f t="shared" si="9"/>
        <v>0</v>
      </c>
      <c r="AG39" s="56">
        <f t="shared" si="5"/>
        <v>10</v>
      </c>
      <c r="AH39" s="60">
        <f t="shared" si="5"/>
        <v>10</v>
      </c>
      <c r="AI39" s="40">
        <f t="shared" si="6"/>
        <v>83</v>
      </c>
      <c r="AJ39" s="41">
        <f t="shared" si="6"/>
        <v>72</v>
      </c>
      <c r="AK39" s="42">
        <f t="shared" si="7"/>
        <v>155</v>
      </c>
    </row>
    <row r="40" spans="1:37" ht="43.5" customHeight="1" x14ac:dyDescent="0.35">
      <c r="A40" s="89" t="str">
        <f>'[1]Свод по ВО '!A40</f>
        <v>Гуманитарно-педагогическая академия    ( г. Ялта)</v>
      </c>
      <c r="B40" s="63">
        <v>19</v>
      </c>
      <c r="C40" s="66">
        <v>2</v>
      </c>
      <c r="D40" s="65">
        <v>21</v>
      </c>
      <c r="E40" s="63">
        <v>23</v>
      </c>
      <c r="F40" s="66">
        <v>1</v>
      </c>
      <c r="G40" s="65">
        <v>24</v>
      </c>
      <c r="H40" s="63">
        <v>18</v>
      </c>
      <c r="I40" s="66">
        <v>0</v>
      </c>
      <c r="J40" s="65">
        <v>18</v>
      </c>
      <c r="K40" s="63">
        <v>19</v>
      </c>
      <c r="L40" s="66">
        <v>1</v>
      </c>
      <c r="M40" s="65">
        <v>20</v>
      </c>
      <c r="N40" s="63">
        <v>5</v>
      </c>
      <c r="O40" s="66">
        <v>2</v>
      </c>
      <c r="P40" s="64">
        <v>7</v>
      </c>
      <c r="Q40" s="59">
        <v>0</v>
      </c>
      <c r="R40" s="56">
        <v>0</v>
      </c>
      <c r="S40" s="60">
        <v>0</v>
      </c>
      <c r="T40" s="59">
        <f t="shared" si="8"/>
        <v>84</v>
      </c>
      <c r="U40" s="56">
        <f t="shared" si="8"/>
        <v>6</v>
      </c>
      <c r="V40" s="60">
        <f t="shared" si="8"/>
        <v>90</v>
      </c>
      <c r="W40" s="55">
        <v>0</v>
      </c>
      <c r="X40" s="56">
        <v>9</v>
      </c>
      <c r="Y40" s="58">
        <v>9</v>
      </c>
      <c r="Z40" s="55">
        <v>20</v>
      </c>
      <c r="AA40" s="56">
        <v>1</v>
      </c>
      <c r="AB40" s="58">
        <v>21</v>
      </c>
      <c r="AC40" s="55">
        <v>0</v>
      </c>
      <c r="AD40" s="56">
        <v>0</v>
      </c>
      <c r="AE40" s="57">
        <v>0</v>
      </c>
      <c r="AF40" s="59">
        <f t="shared" si="9"/>
        <v>20</v>
      </c>
      <c r="AG40" s="56">
        <f t="shared" si="5"/>
        <v>10</v>
      </c>
      <c r="AH40" s="60">
        <f t="shared" si="5"/>
        <v>30</v>
      </c>
      <c r="AI40" s="40">
        <f t="shared" si="6"/>
        <v>104</v>
      </c>
      <c r="AJ40" s="41">
        <f t="shared" si="6"/>
        <v>16</v>
      </c>
      <c r="AK40" s="42">
        <f t="shared" si="7"/>
        <v>120</v>
      </c>
    </row>
    <row r="41" spans="1:37" ht="43.5" customHeight="1" x14ac:dyDescent="0.35">
      <c r="A41" s="89" t="str">
        <f>'[1]Свод по ВО '!A41</f>
        <v xml:space="preserve">Евпаторийский институт социальных наук </v>
      </c>
      <c r="B41" s="55">
        <v>20</v>
      </c>
      <c r="C41" s="56">
        <v>1</v>
      </c>
      <c r="D41" s="62">
        <v>21</v>
      </c>
      <c r="E41" s="57">
        <v>25</v>
      </c>
      <c r="F41" s="56">
        <v>2</v>
      </c>
      <c r="G41" s="57">
        <v>27</v>
      </c>
      <c r="H41" s="55">
        <v>21</v>
      </c>
      <c r="I41" s="56">
        <v>5</v>
      </c>
      <c r="J41" s="62">
        <v>26</v>
      </c>
      <c r="K41" s="57">
        <v>13</v>
      </c>
      <c r="L41" s="56">
        <v>0</v>
      </c>
      <c r="M41" s="57">
        <v>13</v>
      </c>
      <c r="N41" s="55">
        <v>22</v>
      </c>
      <c r="O41" s="56">
        <v>0</v>
      </c>
      <c r="P41" s="62">
        <v>22</v>
      </c>
      <c r="Q41" s="59">
        <v>0</v>
      </c>
      <c r="R41" s="56">
        <v>0</v>
      </c>
      <c r="S41" s="60">
        <v>0</v>
      </c>
      <c r="T41" s="59">
        <f t="shared" si="8"/>
        <v>101</v>
      </c>
      <c r="U41" s="56">
        <f t="shared" si="8"/>
        <v>8</v>
      </c>
      <c r="V41" s="60">
        <f t="shared" si="8"/>
        <v>109</v>
      </c>
      <c r="W41" s="55">
        <v>10</v>
      </c>
      <c r="X41" s="56">
        <v>1</v>
      </c>
      <c r="Y41" s="58">
        <v>11</v>
      </c>
      <c r="Z41" s="55">
        <v>13</v>
      </c>
      <c r="AA41" s="56">
        <v>0</v>
      </c>
      <c r="AB41" s="58">
        <v>13</v>
      </c>
      <c r="AC41" s="55">
        <v>3</v>
      </c>
      <c r="AD41" s="56">
        <v>0</v>
      </c>
      <c r="AE41" s="57">
        <v>3</v>
      </c>
      <c r="AF41" s="59">
        <f t="shared" si="9"/>
        <v>26</v>
      </c>
      <c r="AG41" s="56">
        <f t="shared" si="5"/>
        <v>1</v>
      </c>
      <c r="AH41" s="60">
        <f t="shared" si="5"/>
        <v>27</v>
      </c>
      <c r="AI41" s="40">
        <f t="shared" si="6"/>
        <v>127</v>
      </c>
      <c r="AJ41" s="41">
        <f t="shared" si="6"/>
        <v>9</v>
      </c>
      <c r="AK41" s="42">
        <f t="shared" si="7"/>
        <v>136</v>
      </c>
    </row>
    <row r="42" spans="1:37" ht="48.75" customHeight="1" thickBot="1" x14ac:dyDescent="0.4">
      <c r="A42" s="90" t="str">
        <f>'[1]Свод по ВО '!A42</f>
        <v xml:space="preserve">Севастопольский экономико-гуманитарный институт </v>
      </c>
      <c r="B42" s="191">
        <v>0</v>
      </c>
      <c r="C42" s="77">
        <v>57</v>
      </c>
      <c r="D42" s="78">
        <v>57</v>
      </c>
      <c r="E42" s="191">
        <v>0</v>
      </c>
      <c r="F42" s="77">
        <v>45</v>
      </c>
      <c r="G42" s="78">
        <v>45</v>
      </c>
      <c r="H42" s="191">
        <v>0</v>
      </c>
      <c r="I42" s="77">
        <v>28</v>
      </c>
      <c r="J42" s="78">
        <v>28</v>
      </c>
      <c r="K42" s="191">
        <v>0</v>
      </c>
      <c r="L42" s="77">
        <v>44</v>
      </c>
      <c r="M42" s="78">
        <v>44</v>
      </c>
      <c r="N42" s="191">
        <v>0</v>
      </c>
      <c r="O42" s="77">
        <v>81</v>
      </c>
      <c r="P42" s="78">
        <v>81</v>
      </c>
      <c r="Q42" s="70">
        <v>0</v>
      </c>
      <c r="R42" s="71">
        <v>0</v>
      </c>
      <c r="S42" s="72">
        <v>0</v>
      </c>
      <c r="T42" s="69">
        <f t="shared" si="8"/>
        <v>0</v>
      </c>
      <c r="U42" s="66">
        <f t="shared" si="8"/>
        <v>255</v>
      </c>
      <c r="V42" s="67">
        <f t="shared" si="8"/>
        <v>255</v>
      </c>
      <c r="W42" s="63">
        <v>0</v>
      </c>
      <c r="X42" s="71">
        <v>99</v>
      </c>
      <c r="Y42" s="65">
        <v>99</v>
      </c>
      <c r="Z42" s="63">
        <v>0</v>
      </c>
      <c r="AA42" s="71">
        <v>94</v>
      </c>
      <c r="AB42" s="65">
        <v>94</v>
      </c>
      <c r="AC42" s="63">
        <v>0</v>
      </c>
      <c r="AD42" s="71">
        <v>3</v>
      </c>
      <c r="AE42" s="64">
        <v>3</v>
      </c>
      <c r="AF42" s="59">
        <f t="shared" si="9"/>
        <v>0</v>
      </c>
      <c r="AG42" s="56">
        <f t="shared" si="5"/>
        <v>196</v>
      </c>
      <c r="AH42" s="60">
        <f t="shared" si="5"/>
        <v>196</v>
      </c>
      <c r="AI42" s="191">
        <f t="shared" si="6"/>
        <v>0</v>
      </c>
      <c r="AJ42" s="41">
        <f t="shared" si="6"/>
        <v>451</v>
      </c>
      <c r="AK42" s="74">
        <f>V42+AH42</f>
        <v>451</v>
      </c>
    </row>
    <row r="43" spans="1:37" ht="27" customHeight="1" thickBot="1" x14ac:dyDescent="0.35">
      <c r="A43" s="127" t="str">
        <f>'[1]Свод по ВО '!A43</f>
        <v>Итого по формам обучения</v>
      </c>
      <c r="B43" s="294">
        <f>SUM(B30:B42)</f>
        <v>168</v>
      </c>
      <c r="C43" s="294">
        <f t="shared" ref="C43:R43" si="10">SUM(C30:C42)</f>
        <v>153</v>
      </c>
      <c r="D43" s="294">
        <f t="shared" si="10"/>
        <v>321</v>
      </c>
      <c r="E43" s="294">
        <f t="shared" si="10"/>
        <v>260</v>
      </c>
      <c r="F43" s="294">
        <f t="shared" si="10"/>
        <v>123</v>
      </c>
      <c r="G43" s="294">
        <f t="shared" si="10"/>
        <v>383</v>
      </c>
      <c r="H43" s="294">
        <f t="shared" si="10"/>
        <v>287</v>
      </c>
      <c r="I43" s="294">
        <f t="shared" si="10"/>
        <v>122</v>
      </c>
      <c r="J43" s="294">
        <f t="shared" si="10"/>
        <v>409</v>
      </c>
      <c r="K43" s="294">
        <f t="shared" si="10"/>
        <v>261</v>
      </c>
      <c r="L43" s="294">
        <f t="shared" si="10"/>
        <v>99</v>
      </c>
      <c r="M43" s="294">
        <f t="shared" si="10"/>
        <v>360</v>
      </c>
      <c r="N43" s="294">
        <f t="shared" si="10"/>
        <v>258</v>
      </c>
      <c r="O43" s="294">
        <f t="shared" si="10"/>
        <v>301</v>
      </c>
      <c r="P43" s="294">
        <f t="shared" si="10"/>
        <v>559</v>
      </c>
      <c r="Q43" s="291">
        <f t="shared" si="10"/>
        <v>0</v>
      </c>
      <c r="R43" s="291">
        <f t="shared" si="10"/>
        <v>0</v>
      </c>
      <c r="S43" s="291">
        <f>SUM(S30:S42)</f>
        <v>0</v>
      </c>
      <c r="T43" s="294">
        <f>SUM(T30:T42)</f>
        <v>1234</v>
      </c>
      <c r="U43" s="294">
        <f>SUM(U30:U42)</f>
        <v>798</v>
      </c>
      <c r="V43" s="275">
        <f>SUM(V30:V42)</f>
        <v>2032</v>
      </c>
      <c r="W43" s="294">
        <f>SUM(W30:W42)</f>
        <v>115</v>
      </c>
      <c r="X43" s="294">
        <f t="shared" ref="X43:AF43" si="11">SUM(X30:X42)</f>
        <v>299</v>
      </c>
      <c r="Y43" s="294">
        <f t="shared" si="11"/>
        <v>414</v>
      </c>
      <c r="Z43" s="294">
        <f t="shared" si="11"/>
        <v>150</v>
      </c>
      <c r="AA43" s="294">
        <f t="shared" si="11"/>
        <v>244</v>
      </c>
      <c r="AB43" s="274">
        <f t="shared" si="11"/>
        <v>394</v>
      </c>
      <c r="AC43" s="294">
        <f t="shared" si="11"/>
        <v>13</v>
      </c>
      <c r="AD43" s="294">
        <f t="shared" si="11"/>
        <v>24</v>
      </c>
      <c r="AE43" s="275">
        <f t="shared" si="11"/>
        <v>37</v>
      </c>
      <c r="AF43" s="275">
        <f t="shared" si="11"/>
        <v>278</v>
      </c>
      <c r="AG43" s="275">
        <f>SUM(AG30:AG42)</f>
        <v>567</v>
      </c>
      <c r="AH43" s="275">
        <f>SUM(AH30:AH42)</f>
        <v>845</v>
      </c>
      <c r="AI43" s="275">
        <f>SUM(AI30:AI42)</f>
        <v>1512</v>
      </c>
      <c r="AJ43" s="277">
        <f t="shared" si="6"/>
        <v>1365</v>
      </c>
      <c r="AK43" s="278">
        <f>V43+AH43</f>
        <v>2877</v>
      </c>
    </row>
    <row r="44" spans="1:37" ht="38.25" customHeight="1" thickBot="1" x14ac:dyDescent="0.25">
      <c r="A44" s="393" t="s">
        <v>83</v>
      </c>
      <c r="B44" s="393"/>
      <c r="C44" s="393"/>
      <c r="D44" s="393"/>
      <c r="E44" s="393"/>
      <c r="F44" s="393"/>
      <c r="G44" s="393"/>
      <c r="H44" s="393"/>
      <c r="I44" s="393"/>
      <c r="J44" s="393"/>
      <c r="K44" s="393"/>
      <c r="L44" s="393"/>
      <c r="M44" s="393"/>
      <c r="N44" s="393"/>
      <c r="O44" s="393"/>
      <c r="P44" s="393"/>
      <c r="Q44" s="393"/>
      <c r="R44" s="393"/>
      <c r="S44" s="393"/>
      <c r="T44" s="393"/>
      <c r="U44" s="393"/>
      <c r="V44" s="393"/>
    </row>
    <row r="45" spans="1:37" ht="24" customHeight="1" thickBot="1" x14ac:dyDescent="0.25">
      <c r="A45" s="404" t="s">
        <v>41</v>
      </c>
      <c r="B45" s="385" t="s">
        <v>8</v>
      </c>
      <c r="C45" s="386"/>
      <c r="D45" s="387"/>
      <c r="E45" s="426" t="s">
        <v>9</v>
      </c>
      <c r="F45" s="427"/>
      <c r="G45" s="428"/>
      <c r="H45" s="385" t="s">
        <v>10</v>
      </c>
      <c r="I45" s="386"/>
      <c r="J45" s="387"/>
      <c r="K45" s="385" t="s">
        <v>22</v>
      </c>
      <c r="L45" s="386"/>
      <c r="M45" s="387"/>
      <c r="N45" s="385" t="s">
        <v>44</v>
      </c>
      <c r="O45" s="386"/>
      <c r="P45" s="387"/>
      <c r="Q45" s="385" t="s">
        <v>62</v>
      </c>
      <c r="R45" s="386"/>
      <c r="S45" s="387"/>
      <c r="T45" s="367" t="s">
        <v>3</v>
      </c>
      <c r="U45" s="384"/>
      <c r="V45" s="369"/>
      <c r="W45" s="7"/>
      <c r="X45" s="7"/>
      <c r="Y45" s="7"/>
      <c r="Z45" s="7"/>
      <c r="AA45" s="7"/>
    </row>
    <row r="46" spans="1:37" ht="22.5" customHeight="1" thickBot="1" x14ac:dyDescent="0.35">
      <c r="A46" s="405"/>
      <c r="B46" s="128"/>
      <c r="C46" s="129"/>
      <c r="D46" s="130"/>
      <c r="E46" s="128"/>
      <c r="F46" s="129"/>
      <c r="G46" s="130"/>
      <c r="H46" s="128"/>
      <c r="I46" s="129"/>
      <c r="J46" s="130"/>
      <c r="K46" s="128"/>
      <c r="L46" s="129"/>
      <c r="M46" s="130"/>
      <c r="N46" s="128"/>
      <c r="O46" s="129"/>
      <c r="P46" s="130"/>
      <c r="Q46" s="128"/>
      <c r="R46" s="129"/>
      <c r="S46" s="130"/>
      <c r="T46" s="406" t="s">
        <v>58</v>
      </c>
      <c r="U46" s="407"/>
      <c r="V46" s="408"/>
      <c r="W46" s="8"/>
      <c r="X46" s="8"/>
      <c r="Y46" s="8"/>
      <c r="Z46" s="8"/>
      <c r="AA46" s="8"/>
      <c r="AH46" s="16"/>
    </row>
    <row r="47" spans="1:37" ht="69" customHeight="1" thickBot="1" x14ac:dyDescent="0.25">
      <c r="A47" s="405"/>
      <c r="B47" s="147" t="s">
        <v>30</v>
      </c>
      <c r="C47" s="148" t="s">
        <v>57</v>
      </c>
      <c r="D47" s="149" t="s">
        <v>3</v>
      </c>
      <c r="E47" s="150" t="s">
        <v>30</v>
      </c>
      <c r="F47" s="151" t="s">
        <v>57</v>
      </c>
      <c r="G47" s="149" t="s">
        <v>3</v>
      </c>
      <c r="H47" s="147" t="s">
        <v>30</v>
      </c>
      <c r="I47" s="148" t="s">
        <v>57</v>
      </c>
      <c r="J47" s="152" t="s">
        <v>3</v>
      </c>
      <c r="K47" s="150" t="s">
        <v>30</v>
      </c>
      <c r="L47" s="151" t="s">
        <v>57</v>
      </c>
      <c r="M47" s="149" t="s">
        <v>3</v>
      </c>
      <c r="N47" s="147" t="s">
        <v>30</v>
      </c>
      <c r="O47" s="148" t="s">
        <v>57</v>
      </c>
      <c r="P47" s="149" t="s">
        <v>3</v>
      </c>
      <c r="Q47" s="147" t="s">
        <v>30</v>
      </c>
      <c r="R47" s="148" t="s">
        <v>57</v>
      </c>
      <c r="S47" s="149" t="s">
        <v>3</v>
      </c>
      <c r="T47" s="150" t="s">
        <v>30</v>
      </c>
      <c r="U47" s="151" t="s">
        <v>57</v>
      </c>
      <c r="V47" s="153" t="s">
        <v>3</v>
      </c>
      <c r="W47" s="9"/>
      <c r="X47" s="9"/>
      <c r="Y47" s="9"/>
      <c r="Z47" s="9"/>
      <c r="AA47" s="9"/>
    </row>
    <row r="48" spans="1:37" ht="39" customHeight="1" x14ac:dyDescent="0.3">
      <c r="A48" s="91" t="s">
        <v>50</v>
      </c>
      <c r="B48" s="467">
        <v>14</v>
      </c>
      <c r="C48" s="462">
        <v>24</v>
      </c>
      <c r="D48" s="482">
        <v>38</v>
      </c>
      <c r="E48" s="467">
        <v>24</v>
      </c>
      <c r="F48" s="462">
        <v>9</v>
      </c>
      <c r="G48" s="468">
        <v>33</v>
      </c>
      <c r="H48" s="463">
        <v>17</v>
      </c>
      <c r="I48" s="462">
        <v>5</v>
      </c>
      <c r="J48" s="482">
        <v>22</v>
      </c>
      <c r="K48" s="467">
        <v>26</v>
      </c>
      <c r="L48" s="462">
        <v>5</v>
      </c>
      <c r="M48" s="468">
        <v>31</v>
      </c>
      <c r="N48" s="463">
        <v>24</v>
      </c>
      <c r="O48" s="462">
        <v>1</v>
      </c>
      <c r="P48" s="482">
        <v>25</v>
      </c>
      <c r="Q48" s="467">
        <v>22</v>
      </c>
      <c r="R48" s="462">
        <v>0</v>
      </c>
      <c r="S48" s="468">
        <v>22</v>
      </c>
      <c r="T48" s="464">
        <f>B48+E48+K48+H48+N48+Q48</f>
        <v>127</v>
      </c>
      <c r="U48" s="465">
        <f t="shared" ref="T48:V54" si="12">C48+F48+L48+I48+O48+R48</f>
        <v>44</v>
      </c>
      <c r="V48" s="466">
        <f t="shared" si="12"/>
        <v>171</v>
      </c>
      <c r="W48" s="18"/>
      <c r="X48" s="18"/>
      <c r="Y48" s="18"/>
      <c r="Z48" s="18"/>
      <c r="AA48" s="18"/>
    </row>
    <row r="49" spans="1:38" ht="26.25" customHeight="1" x14ac:dyDescent="0.3">
      <c r="A49" s="39" t="s">
        <v>77</v>
      </c>
      <c r="B49" s="483">
        <v>0</v>
      </c>
      <c r="C49" s="469">
        <v>6</v>
      </c>
      <c r="D49" s="484">
        <v>6</v>
      </c>
      <c r="E49" s="483">
        <v>0</v>
      </c>
      <c r="F49" s="469">
        <v>0</v>
      </c>
      <c r="G49" s="470">
        <v>0</v>
      </c>
      <c r="H49" s="474">
        <v>0</v>
      </c>
      <c r="I49" s="469">
        <v>0</v>
      </c>
      <c r="J49" s="484">
        <v>0</v>
      </c>
      <c r="K49" s="483">
        <v>0</v>
      </c>
      <c r="L49" s="469">
        <v>0</v>
      </c>
      <c r="M49" s="470">
        <v>0</v>
      </c>
      <c r="N49" s="474">
        <v>0</v>
      </c>
      <c r="O49" s="469">
        <v>0</v>
      </c>
      <c r="P49" s="484">
        <v>0</v>
      </c>
      <c r="Q49" s="483">
        <v>0</v>
      </c>
      <c r="R49" s="469">
        <v>0</v>
      </c>
      <c r="S49" s="470">
        <v>0</v>
      </c>
      <c r="T49" s="471">
        <f>B49+E49+K49+H49+N49+Q49</f>
        <v>0</v>
      </c>
      <c r="U49" s="472">
        <f t="shared" si="12"/>
        <v>6</v>
      </c>
      <c r="V49" s="473">
        <f t="shared" si="12"/>
        <v>6</v>
      </c>
      <c r="W49" s="18"/>
      <c r="X49" s="18"/>
      <c r="Y49" s="18"/>
      <c r="Z49" s="18"/>
      <c r="AA49" s="18"/>
    </row>
    <row r="50" spans="1:38" ht="25.5" customHeight="1" x14ac:dyDescent="0.3">
      <c r="A50" s="39" t="s">
        <v>27</v>
      </c>
      <c r="B50" s="483">
        <v>20</v>
      </c>
      <c r="C50" s="469">
        <v>8</v>
      </c>
      <c r="D50" s="484">
        <v>28</v>
      </c>
      <c r="E50" s="483">
        <v>0</v>
      </c>
      <c r="F50" s="469">
        <v>0</v>
      </c>
      <c r="G50" s="470">
        <v>0</v>
      </c>
      <c r="H50" s="474">
        <v>0</v>
      </c>
      <c r="I50" s="469">
        <v>0</v>
      </c>
      <c r="J50" s="484">
        <v>0</v>
      </c>
      <c r="K50" s="483">
        <v>0</v>
      </c>
      <c r="L50" s="469">
        <v>0</v>
      </c>
      <c r="M50" s="470">
        <v>0</v>
      </c>
      <c r="N50" s="474">
        <v>0</v>
      </c>
      <c r="O50" s="469">
        <v>0</v>
      </c>
      <c r="P50" s="484">
        <v>0</v>
      </c>
      <c r="Q50" s="483">
        <v>0</v>
      </c>
      <c r="R50" s="469">
        <v>0</v>
      </c>
      <c r="S50" s="470">
        <v>0</v>
      </c>
      <c r="T50" s="471">
        <f>B50+E50+K50+H50+N50+Q50</f>
        <v>20</v>
      </c>
      <c r="U50" s="472">
        <f t="shared" si="12"/>
        <v>8</v>
      </c>
      <c r="V50" s="473">
        <f t="shared" si="12"/>
        <v>28</v>
      </c>
      <c r="W50" s="18"/>
      <c r="X50" s="18"/>
      <c r="Y50" s="18"/>
      <c r="Z50" s="18"/>
      <c r="AA50" s="18"/>
    </row>
    <row r="51" spans="1:38" ht="46.5" customHeight="1" x14ac:dyDescent="0.3">
      <c r="A51" s="39" t="s">
        <v>71</v>
      </c>
      <c r="B51" s="483">
        <v>31</v>
      </c>
      <c r="C51" s="469">
        <v>10</v>
      </c>
      <c r="D51" s="484">
        <v>41</v>
      </c>
      <c r="E51" s="483">
        <v>29</v>
      </c>
      <c r="F51" s="469">
        <v>6</v>
      </c>
      <c r="G51" s="484">
        <v>35</v>
      </c>
      <c r="H51" s="483">
        <v>28</v>
      </c>
      <c r="I51" s="469">
        <v>3</v>
      </c>
      <c r="J51" s="470">
        <v>31</v>
      </c>
      <c r="K51" s="474">
        <v>27</v>
      </c>
      <c r="L51" s="469">
        <v>5</v>
      </c>
      <c r="M51" s="484">
        <v>32</v>
      </c>
      <c r="N51" s="483">
        <v>30</v>
      </c>
      <c r="O51" s="469">
        <v>12</v>
      </c>
      <c r="P51" s="470">
        <v>42</v>
      </c>
      <c r="Q51" s="483">
        <v>0</v>
      </c>
      <c r="R51" s="469">
        <v>0</v>
      </c>
      <c r="S51" s="470">
        <v>0</v>
      </c>
      <c r="T51" s="471">
        <f>B51+E51+K51+H51+N51+Q51</f>
        <v>145</v>
      </c>
      <c r="U51" s="472">
        <f>C51+F51+L51+I51+O51+R51</f>
        <v>36</v>
      </c>
      <c r="V51" s="473">
        <f>D51+G51+M51+J51+P51+S51</f>
        <v>181</v>
      </c>
      <c r="W51" s="18"/>
      <c r="X51" s="18"/>
      <c r="Y51" s="18"/>
      <c r="Z51" s="18"/>
      <c r="AA51" s="18"/>
    </row>
    <row r="52" spans="1:38" ht="44.25" customHeight="1" x14ac:dyDescent="0.3">
      <c r="A52" s="87" t="s">
        <v>6</v>
      </c>
      <c r="B52" s="471">
        <v>417</v>
      </c>
      <c r="C52" s="472">
        <v>824</v>
      </c>
      <c r="D52" s="477">
        <v>1241</v>
      </c>
      <c r="E52" s="471">
        <v>439</v>
      </c>
      <c r="F52" s="472">
        <v>467</v>
      </c>
      <c r="G52" s="473">
        <v>906</v>
      </c>
      <c r="H52" s="475">
        <v>456</v>
      </c>
      <c r="I52" s="472">
        <v>541</v>
      </c>
      <c r="J52" s="477">
        <v>997</v>
      </c>
      <c r="K52" s="471">
        <v>410</v>
      </c>
      <c r="L52" s="472">
        <v>887</v>
      </c>
      <c r="M52" s="473">
        <v>1297</v>
      </c>
      <c r="N52" s="475">
        <v>377</v>
      </c>
      <c r="O52" s="472">
        <v>528</v>
      </c>
      <c r="P52" s="477">
        <v>905</v>
      </c>
      <c r="Q52" s="471">
        <v>381</v>
      </c>
      <c r="R52" s="472">
        <v>306</v>
      </c>
      <c r="S52" s="473">
        <v>687</v>
      </c>
      <c r="T52" s="472">
        <f>B52+E52+K52+H52+N52+Q52</f>
        <v>2480</v>
      </c>
      <c r="U52" s="472">
        <f>C52+F52+L52+I52+O52+R52</f>
        <v>3553</v>
      </c>
      <c r="V52" s="473">
        <f>D52+G52+M52+J52+P52+S52</f>
        <v>6033</v>
      </c>
      <c r="W52" s="18"/>
      <c r="X52" s="18"/>
      <c r="Y52" s="18"/>
      <c r="Z52" s="18"/>
      <c r="AA52" s="18"/>
    </row>
    <row r="53" spans="1:38" ht="44.25" customHeight="1" x14ac:dyDescent="0.3">
      <c r="A53" s="92" t="s">
        <v>74</v>
      </c>
      <c r="B53" s="471">
        <v>29</v>
      </c>
      <c r="C53" s="472">
        <v>1</v>
      </c>
      <c r="D53" s="477">
        <v>30</v>
      </c>
      <c r="E53" s="471">
        <v>27</v>
      </c>
      <c r="F53" s="472">
        <v>0</v>
      </c>
      <c r="G53" s="473">
        <v>27</v>
      </c>
      <c r="H53" s="475">
        <v>24</v>
      </c>
      <c r="I53" s="472">
        <v>1</v>
      </c>
      <c r="J53" s="477">
        <v>25</v>
      </c>
      <c r="K53" s="471">
        <v>22</v>
      </c>
      <c r="L53" s="472">
        <v>0</v>
      </c>
      <c r="M53" s="473">
        <v>22</v>
      </c>
      <c r="N53" s="475">
        <v>19</v>
      </c>
      <c r="O53" s="472">
        <v>0</v>
      </c>
      <c r="P53" s="477">
        <v>19</v>
      </c>
      <c r="Q53" s="471">
        <v>6</v>
      </c>
      <c r="R53" s="472">
        <v>0</v>
      </c>
      <c r="S53" s="473">
        <v>6</v>
      </c>
      <c r="T53" s="471">
        <f t="shared" si="12"/>
        <v>127</v>
      </c>
      <c r="U53" s="472">
        <f t="shared" si="12"/>
        <v>2</v>
      </c>
      <c r="V53" s="473">
        <f t="shared" si="12"/>
        <v>129</v>
      </c>
      <c r="W53" s="18"/>
      <c r="X53" s="18"/>
      <c r="Y53" s="18"/>
      <c r="Z53" s="18"/>
      <c r="AA53" s="18"/>
    </row>
    <row r="54" spans="1:38" ht="30.75" customHeight="1" thickBot="1" x14ac:dyDescent="0.35">
      <c r="A54" s="86" t="s">
        <v>78</v>
      </c>
      <c r="B54" s="479">
        <v>55</v>
      </c>
      <c r="C54" s="480">
        <v>3</v>
      </c>
      <c r="D54" s="485">
        <v>58</v>
      </c>
      <c r="E54" s="479">
        <v>52</v>
      </c>
      <c r="F54" s="480">
        <v>0</v>
      </c>
      <c r="G54" s="481">
        <v>52</v>
      </c>
      <c r="H54" s="486">
        <v>42</v>
      </c>
      <c r="I54" s="480">
        <v>0</v>
      </c>
      <c r="J54" s="485">
        <v>42</v>
      </c>
      <c r="K54" s="479">
        <v>54</v>
      </c>
      <c r="L54" s="480">
        <v>1</v>
      </c>
      <c r="M54" s="481">
        <v>55</v>
      </c>
      <c r="N54" s="486">
        <v>68</v>
      </c>
      <c r="O54" s="480">
        <v>1</v>
      </c>
      <c r="P54" s="485">
        <v>69</v>
      </c>
      <c r="Q54" s="479">
        <v>0</v>
      </c>
      <c r="R54" s="480">
        <v>0</v>
      </c>
      <c r="S54" s="476">
        <v>0</v>
      </c>
      <c r="T54" s="478">
        <f t="shared" si="12"/>
        <v>271</v>
      </c>
      <c r="U54" s="472">
        <f t="shared" si="12"/>
        <v>5</v>
      </c>
      <c r="V54" s="476">
        <f t="shared" si="12"/>
        <v>276</v>
      </c>
      <c r="W54" s="18"/>
      <c r="X54" s="18"/>
      <c r="Y54" s="18"/>
      <c r="Z54" s="18"/>
      <c r="AA54" s="18"/>
    </row>
    <row r="55" spans="1:38" ht="31.5" customHeight="1" thickBot="1" x14ac:dyDescent="0.35">
      <c r="A55" s="96" t="s">
        <v>36</v>
      </c>
      <c r="B55" s="487">
        <f t="shared" ref="B55:U55" si="13">SUM(B48:B54)</f>
        <v>566</v>
      </c>
      <c r="C55" s="488">
        <f t="shared" si="13"/>
        <v>876</v>
      </c>
      <c r="D55" s="489">
        <f t="shared" si="13"/>
        <v>1442</v>
      </c>
      <c r="E55" s="487">
        <f t="shared" si="13"/>
        <v>571</v>
      </c>
      <c r="F55" s="488">
        <f t="shared" si="13"/>
        <v>482</v>
      </c>
      <c r="G55" s="490">
        <f t="shared" si="13"/>
        <v>1053</v>
      </c>
      <c r="H55" s="491">
        <f t="shared" si="13"/>
        <v>567</v>
      </c>
      <c r="I55" s="488">
        <f t="shared" si="13"/>
        <v>550</v>
      </c>
      <c r="J55" s="489">
        <f t="shared" si="13"/>
        <v>1117</v>
      </c>
      <c r="K55" s="487">
        <f t="shared" si="13"/>
        <v>539</v>
      </c>
      <c r="L55" s="487">
        <f t="shared" si="13"/>
        <v>898</v>
      </c>
      <c r="M55" s="490">
        <f t="shared" si="13"/>
        <v>1437</v>
      </c>
      <c r="N55" s="491">
        <f t="shared" si="13"/>
        <v>518</v>
      </c>
      <c r="O55" s="488">
        <f t="shared" si="13"/>
        <v>542</v>
      </c>
      <c r="P55" s="489">
        <f t="shared" si="13"/>
        <v>1060</v>
      </c>
      <c r="Q55" s="487">
        <f t="shared" si="13"/>
        <v>409</v>
      </c>
      <c r="R55" s="488">
        <f t="shared" si="13"/>
        <v>306</v>
      </c>
      <c r="S55" s="492">
        <f t="shared" si="13"/>
        <v>715</v>
      </c>
      <c r="T55" s="493">
        <f>SUM(T48:T54)</f>
        <v>3170</v>
      </c>
      <c r="U55" s="494">
        <f t="shared" si="13"/>
        <v>3654</v>
      </c>
      <c r="V55" s="492">
        <f>SUM(V48:V54)</f>
        <v>6824</v>
      </c>
      <c r="W55" s="19"/>
      <c r="X55" s="19"/>
      <c r="Y55" s="19"/>
      <c r="Z55" s="18"/>
      <c r="AA55" s="18"/>
      <c r="AB55" s="4"/>
    </row>
    <row r="56" spans="1:38" ht="24.75" customHeight="1" thickBot="1" x14ac:dyDescent="0.3">
      <c r="A56" s="358" t="s">
        <v>84</v>
      </c>
      <c r="B56" s="358"/>
      <c r="C56" s="358"/>
      <c r="D56" s="358"/>
      <c r="E56" s="358"/>
      <c r="F56" s="358"/>
      <c r="G56" s="358"/>
      <c r="H56" s="358"/>
      <c r="I56" s="358"/>
      <c r="J56" s="358"/>
      <c r="K56" s="358"/>
      <c r="L56" s="358"/>
      <c r="M56" s="358"/>
      <c r="N56" s="358"/>
      <c r="O56" s="358"/>
      <c r="P56" s="358"/>
      <c r="Q56" s="358"/>
      <c r="R56" s="358"/>
      <c r="S56" s="358"/>
      <c r="T56" s="358"/>
      <c r="U56" s="358"/>
      <c r="V56" s="358"/>
      <c r="W56" s="19"/>
      <c r="X56" s="19"/>
      <c r="Y56" s="19"/>
      <c r="Z56" s="131"/>
      <c r="AA56" s="131"/>
      <c r="AB56" s="4"/>
    </row>
    <row r="57" spans="1:38" ht="27.75" customHeight="1" thickBot="1" x14ac:dyDescent="0.3">
      <c r="A57" s="383" t="s">
        <v>35</v>
      </c>
      <c r="B57" s="361" t="s">
        <v>8</v>
      </c>
      <c r="C57" s="424"/>
      <c r="D57" s="363"/>
      <c r="E57" s="364" t="s">
        <v>9</v>
      </c>
      <c r="F57" s="425"/>
      <c r="G57" s="366"/>
      <c r="H57" s="361" t="s">
        <v>10</v>
      </c>
      <c r="I57" s="424"/>
      <c r="J57" s="363"/>
      <c r="K57" s="361" t="s">
        <v>22</v>
      </c>
      <c r="L57" s="424"/>
      <c r="M57" s="363"/>
      <c r="N57" s="361" t="s">
        <v>44</v>
      </c>
      <c r="O57" s="424"/>
      <c r="P57" s="363"/>
      <c r="Q57" s="361" t="s">
        <v>62</v>
      </c>
      <c r="R57" s="424"/>
      <c r="S57" s="363"/>
      <c r="T57" s="367" t="s">
        <v>3</v>
      </c>
      <c r="U57" s="384"/>
      <c r="V57" s="369"/>
      <c r="W57" s="19"/>
      <c r="X57" s="19"/>
      <c r="Y57" s="19"/>
      <c r="Z57" s="131"/>
      <c r="AA57" s="131"/>
      <c r="AB57" s="4"/>
    </row>
    <row r="58" spans="1:38" ht="73.5" customHeight="1" thickBot="1" x14ac:dyDescent="0.3">
      <c r="A58" s="360"/>
      <c r="B58" s="150" t="s">
        <v>30</v>
      </c>
      <c r="C58" s="156" t="s">
        <v>57</v>
      </c>
      <c r="D58" s="153" t="s">
        <v>3</v>
      </c>
      <c r="E58" s="150" t="s">
        <v>30</v>
      </c>
      <c r="F58" s="156" t="s">
        <v>57</v>
      </c>
      <c r="G58" s="153" t="s">
        <v>3</v>
      </c>
      <c r="H58" s="150" t="s">
        <v>30</v>
      </c>
      <c r="I58" s="156" t="s">
        <v>57</v>
      </c>
      <c r="J58" s="153" t="s">
        <v>3</v>
      </c>
      <c r="K58" s="150" t="s">
        <v>30</v>
      </c>
      <c r="L58" s="156" t="s">
        <v>57</v>
      </c>
      <c r="M58" s="153" t="s">
        <v>3</v>
      </c>
      <c r="N58" s="150" t="s">
        <v>30</v>
      </c>
      <c r="O58" s="156" t="s">
        <v>57</v>
      </c>
      <c r="P58" s="153" t="s">
        <v>3</v>
      </c>
      <c r="Q58" s="150" t="s">
        <v>30</v>
      </c>
      <c r="R58" s="156" t="s">
        <v>57</v>
      </c>
      <c r="S58" s="153" t="s">
        <v>3</v>
      </c>
      <c r="T58" s="157" t="s">
        <v>30</v>
      </c>
      <c r="U58" s="110" t="s">
        <v>31</v>
      </c>
      <c r="V58" s="34" t="s">
        <v>3</v>
      </c>
      <c r="W58" s="19"/>
      <c r="X58" s="19"/>
      <c r="Y58" s="19"/>
      <c r="Z58" s="131"/>
      <c r="AA58" s="131"/>
      <c r="AB58" s="4"/>
    </row>
    <row r="59" spans="1:38" ht="58.5" customHeight="1" thickBot="1" x14ac:dyDescent="0.4">
      <c r="A59" s="93" t="s">
        <v>59</v>
      </c>
      <c r="B59" s="132">
        <v>0</v>
      </c>
      <c r="C59" s="133">
        <v>17</v>
      </c>
      <c r="D59" s="134">
        <v>17</v>
      </c>
      <c r="E59" s="132">
        <v>0</v>
      </c>
      <c r="F59" s="133">
        <v>15</v>
      </c>
      <c r="G59" s="134">
        <v>15</v>
      </c>
      <c r="H59" s="132">
        <v>0</v>
      </c>
      <c r="I59" s="133">
        <v>0</v>
      </c>
      <c r="J59" s="135">
        <v>0</v>
      </c>
      <c r="K59" s="132">
        <v>0</v>
      </c>
      <c r="L59" s="133">
        <v>0</v>
      </c>
      <c r="M59" s="135">
        <v>0</v>
      </c>
      <c r="N59" s="136">
        <v>0</v>
      </c>
      <c r="O59" s="133">
        <v>0</v>
      </c>
      <c r="P59" s="134">
        <v>0</v>
      </c>
      <c r="Q59" s="132">
        <v>0</v>
      </c>
      <c r="R59" s="133">
        <v>0</v>
      </c>
      <c r="S59" s="134">
        <v>0</v>
      </c>
      <c r="T59" s="132">
        <f>B59+E59+K59+H59+N59+Q59</f>
        <v>0</v>
      </c>
      <c r="U59" s="133">
        <f>C59+F59+L59+I59+O59+R59</f>
        <v>32</v>
      </c>
      <c r="V59" s="135">
        <f>D59+G59+M59+J59+P59+S59</f>
        <v>32</v>
      </c>
      <c r="W59" s="137"/>
      <c r="X59" s="137"/>
      <c r="Y59" s="137"/>
      <c r="Z59" s="138"/>
      <c r="AA59" s="138"/>
      <c r="AB59" s="139"/>
      <c r="AC59" s="20"/>
      <c r="AD59" s="20"/>
      <c r="AE59" s="20"/>
    </row>
    <row r="60" spans="1:38" ht="30.75" customHeight="1" thickBot="1" x14ac:dyDescent="0.4">
      <c r="A60" s="140" t="s">
        <v>36</v>
      </c>
      <c r="B60" s="311">
        <f t="shared" ref="B60:V60" si="14">SUM(B59:B59)</f>
        <v>0</v>
      </c>
      <c r="C60" s="141">
        <f t="shared" si="14"/>
        <v>17</v>
      </c>
      <c r="D60" s="142">
        <f t="shared" si="14"/>
        <v>17</v>
      </c>
      <c r="E60" s="311">
        <f t="shared" si="14"/>
        <v>0</v>
      </c>
      <c r="F60" s="141">
        <f t="shared" si="14"/>
        <v>15</v>
      </c>
      <c r="G60" s="143">
        <f t="shared" si="14"/>
        <v>15</v>
      </c>
      <c r="H60" s="144">
        <f t="shared" si="14"/>
        <v>0</v>
      </c>
      <c r="I60" s="141">
        <f t="shared" si="14"/>
        <v>0</v>
      </c>
      <c r="J60" s="141">
        <f t="shared" si="14"/>
        <v>0</v>
      </c>
      <c r="K60" s="145">
        <f t="shared" ref="K60:P60" si="15">SUM(K59:K59)</f>
        <v>0</v>
      </c>
      <c r="L60" s="141">
        <f t="shared" si="15"/>
        <v>0</v>
      </c>
      <c r="M60" s="142">
        <f t="shared" si="15"/>
        <v>0</v>
      </c>
      <c r="N60" s="311">
        <f t="shared" si="15"/>
        <v>0</v>
      </c>
      <c r="O60" s="141">
        <f t="shared" si="15"/>
        <v>0</v>
      </c>
      <c r="P60" s="143">
        <f t="shared" si="15"/>
        <v>0</v>
      </c>
      <c r="Q60" s="144">
        <v>0</v>
      </c>
      <c r="R60" s="141">
        <v>0</v>
      </c>
      <c r="S60" s="142">
        <v>0</v>
      </c>
      <c r="T60" s="145">
        <f t="shared" si="14"/>
        <v>0</v>
      </c>
      <c r="U60" s="145">
        <f t="shared" si="14"/>
        <v>32</v>
      </c>
      <c r="V60" s="161">
        <f t="shared" si="14"/>
        <v>32</v>
      </c>
      <c r="W60" s="146"/>
      <c r="X60" s="146"/>
      <c r="Y60" s="146"/>
      <c r="Z60" s="146"/>
      <c r="AA60" s="146"/>
      <c r="AB60" s="139"/>
      <c r="AC60" s="20"/>
      <c r="AD60" s="20"/>
      <c r="AE60" s="20"/>
    </row>
    <row r="61" spans="1:38" ht="30" customHeight="1" thickBot="1" x14ac:dyDescent="0.3">
      <c r="A61" s="358" t="s">
        <v>85</v>
      </c>
      <c r="B61" s="358"/>
      <c r="C61" s="358"/>
      <c r="D61" s="358"/>
      <c r="E61" s="358"/>
      <c r="F61" s="358"/>
      <c r="G61" s="358"/>
      <c r="H61" s="358"/>
      <c r="I61" s="358"/>
      <c r="J61" s="358"/>
      <c r="K61" s="358"/>
      <c r="L61" s="358"/>
      <c r="M61" s="358"/>
      <c r="N61" s="358"/>
      <c r="O61" s="358"/>
      <c r="P61" s="358"/>
      <c r="Q61" s="358"/>
      <c r="R61" s="358"/>
      <c r="S61" s="358"/>
      <c r="T61" s="358"/>
      <c r="U61" s="358"/>
      <c r="V61" s="358"/>
      <c r="W61" s="19"/>
      <c r="X61" s="19"/>
      <c r="Y61" s="19"/>
      <c r="Z61" s="131"/>
      <c r="AA61" s="131"/>
      <c r="AB61" s="4"/>
    </row>
    <row r="62" spans="1:38" ht="21.75" customHeight="1" thickBot="1" x14ac:dyDescent="0.3">
      <c r="A62" s="359" t="s">
        <v>35</v>
      </c>
      <c r="B62" s="361" t="s">
        <v>8</v>
      </c>
      <c r="C62" s="362"/>
      <c r="D62" s="363"/>
      <c r="E62" s="364" t="s">
        <v>9</v>
      </c>
      <c r="F62" s="365"/>
      <c r="G62" s="366"/>
      <c r="H62" s="361" t="s">
        <v>10</v>
      </c>
      <c r="I62" s="362"/>
      <c r="J62" s="363"/>
      <c r="K62" s="361" t="s">
        <v>22</v>
      </c>
      <c r="L62" s="362"/>
      <c r="M62" s="363"/>
      <c r="N62" s="361" t="s">
        <v>44</v>
      </c>
      <c r="O62" s="362"/>
      <c r="P62" s="363"/>
      <c r="Q62" s="361" t="s">
        <v>62</v>
      </c>
      <c r="R62" s="362"/>
      <c r="S62" s="363"/>
      <c r="T62" s="367" t="s">
        <v>3</v>
      </c>
      <c r="U62" s="368"/>
      <c r="V62" s="369"/>
      <c r="W62" s="19"/>
      <c r="X62" s="19"/>
      <c r="Y62" s="19"/>
      <c r="Z62" s="131"/>
      <c r="AA62" s="131"/>
      <c r="AB62" s="312" t="s">
        <v>48</v>
      </c>
      <c r="AJ62" s="160"/>
      <c r="AK62" s="160"/>
      <c r="AL62" s="160"/>
    </row>
    <row r="63" spans="1:38" ht="103.5" customHeight="1" thickBot="1" x14ac:dyDescent="0.3">
      <c r="A63" s="360"/>
      <c r="B63" s="307" t="s">
        <v>30</v>
      </c>
      <c r="C63" s="308" t="s">
        <v>57</v>
      </c>
      <c r="D63" s="309" t="s">
        <v>3</v>
      </c>
      <c r="E63" s="307" t="s">
        <v>30</v>
      </c>
      <c r="F63" s="308" t="s">
        <v>57</v>
      </c>
      <c r="G63" s="309" t="s">
        <v>3</v>
      </c>
      <c r="H63" s="307" t="s">
        <v>30</v>
      </c>
      <c r="I63" s="308" t="s">
        <v>57</v>
      </c>
      <c r="J63" s="309" t="s">
        <v>3</v>
      </c>
      <c r="K63" s="307" t="s">
        <v>30</v>
      </c>
      <c r="L63" s="308" t="s">
        <v>57</v>
      </c>
      <c r="M63" s="309" t="s">
        <v>3</v>
      </c>
      <c r="N63" s="307" t="s">
        <v>30</v>
      </c>
      <c r="O63" s="308" t="s">
        <v>57</v>
      </c>
      <c r="P63" s="309" t="s">
        <v>3</v>
      </c>
      <c r="Q63" s="307" t="s">
        <v>30</v>
      </c>
      <c r="R63" s="308" t="s">
        <v>57</v>
      </c>
      <c r="S63" s="309" t="s">
        <v>3</v>
      </c>
      <c r="T63" s="109" t="s">
        <v>30</v>
      </c>
      <c r="U63" s="110" t="s">
        <v>31</v>
      </c>
      <c r="V63" s="310" t="s">
        <v>3</v>
      </c>
      <c r="W63" s="19"/>
      <c r="X63" s="19"/>
      <c r="Y63" s="19"/>
      <c r="Z63" s="131"/>
      <c r="AA63" s="131"/>
      <c r="AB63" s="4"/>
    </row>
    <row r="64" spans="1:38" ht="28.5" customHeight="1" thickBot="1" x14ac:dyDescent="0.4">
      <c r="A64" s="86" t="s">
        <v>78</v>
      </c>
      <c r="B64" s="132">
        <v>0</v>
      </c>
      <c r="C64" s="133">
        <v>30</v>
      </c>
      <c r="D64" s="134">
        <v>30</v>
      </c>
      <c r="E64" s="132">
        <v>0</v>
      </c>
      <c r="F64" s="133">
        <v>0</v>
      </c>
      <c r="G64" s="134">
        <v>0</v>
      </c>
      <c r="H64" s="132">
        <v>0</v>
      </c>
      <c r="I64" s="133">
        <v>0</v>
      </c>
      <c r="J64" s="135">
        <v>0</v>
      </c>
      <c r="K64" s="132">
        <v>0</v>
      </c>
      <c r="L64" s="133">
        <v>0</v>
      </c>
      <c r="M64" s="135">
        <v>0</v>
      </c>
      <c r="N64" s="136">
        <v>0</v>
      </c>
      <c r="O64" s="133">
        <v>0</v>
      </c>
      <c r="P64" s="134">
        <v>0</v>
      </c>
      <c r="Q64" s="132">
        <v>0</v>
      </c>
      <c r="R64" s="133">
        <v>0</v>
      </c>
      <c r="S64" s="134">
        <v>0</v>
      </c>
      <c r="T64" s="132">
        <f>B64+E64+K64+H64+N64+Q64</f>
        <v>0</v>
      </c>
      <c r="U64" s="133">
        <f>C64+F64+L64+I64+O64+R64</f>
        <v>30</v>
      </c>
      <c r="V64" s="135">
        <f>D64+G64+M64+J64+P64+S64</f>
        <v>30</v>
      </c>
      <c r="W64" s="137"/>
      <c r="X64" s="137"/>
      <c r="Y64" s="137"/>
      <c r="Z64" s="138"/>
      <c r="AA64" s="138"/>
      <c r="AB64" s="139"/>
      <c r="AC64" s="20"/>
      <c r="AD64" s="20"/>
      <c r="AE64" s="20"/>
    </row>
    <row r="65" spans="1:35" ht="27" customHeight="1" thickBot="1" x14ac:dyDescent="0.4">
      <c r="A65" s="140" t="s">
        <v>36</v>
      </c>
      <c r="B65" s="311">
        <f t="shared" ref="B65:J65" si="16">SUM(B64:B64)</f>
        <v>0</v>
      </c>
      <c r="C65" s="141">
        <f t="shared" si="16"/>
        <v>30</v>
      </c>
      <c r="D65" s="142">
        <f t="shared" si="16"/>
        <v>30</v>
      </c>
      <c r="E65" s="311">
        <f t="shared" si="16"/>
        <v>0</v>
      </c>
      <c r="F65" s="141">
        <f t="shared" si="16"/>
        <v>0</v>
      </c>
      <c r="G65" s="143">
        <f t="shared" si="16"/>
        <v>0</v>
      </c>
      <c r="H65" s="144">
        <f t="shared" si="16"/>
        <v>0</v>
      </c>
      <c r="I65" s="141">
        <f t="shared" si="16"/>
        <v>0</v>
      </c>
      <c r="J65" s="141">
        <f t="shared" si="16"/>
        <v>0</v>
      </c>
      <c r="K65" s="145">
        <f t="shared" ref="K65:P65" si="17">SUM(K64:K64)</f>
        <v>0</v>
      </c>
      <c r="L65" s="141">
        <f t="shared" si="17"/>
        <v>0</v>
      </c>
      <c r="M65" s="142">
        <f t="shared" si="17"/>
        <v>0</v>
      </c>
      <c r="N65" s="311">
        <f t="shared" si="17"/>
        <v>0</v>
      </c>
      <c r="O65" s="141">
        <f t="shared" si="17"/>
        <v>0</v>
      </c>
      <c r="P65" s="143">
        <f t="shared" si="17"/>
        <v>0</v>
      </c>
      <c r="Q65" s="144">
        <v>0</v>
      </c>
      <c r="R65" s="141">
        <v>0</v>
      </c>
      <c r="S65" s="142">
        <v>0</v>
      </c>
      <c r="T65" s="145">
        <f t="shared" ref="T65:V65" si="18">SUM(T64:T64)</f>
        <v>0</v>
      </c>
      <c r="U65" s="145">
        <f t="shared" si="18"/>
        <v>30</v>
      </c>
      <c r="V65" s="161">
        <f t="shared" si="18"/>
        <v>30</v>
      </c>
      <c r="W65" s="146"/>
      <c r="X65" s="146"/>
      <c r="Y65" s="146"/>
      <c r="Z65" s="146"/>
      <c r="AA65" s="146"/>
      <c r="AB65" s="139"/>
      <c r="AC65" s="20"/>
      <c r="AD65" s="20"/>
      <c r="AE65" s="20"/>
    </row>
    <row r="66" spans="1:35" ht="28.5" customHeight="1" thickBot="1" x14ac:dyDescent="0.25">
      <c r="A66" s="373" t="s">
        <v>86</v>
      </c>
      <c r="B66" s="373"/>
      <c r="C66" s="373"/>
      <c r="D66" s="373"/>
      <c r="E66" s="373"/>
      <c r="F66" s="373"/>
      <c r="G66" s="373"/>
      <c r="H66" s="373"/>
      <c r="I66" s="373"/>
      <c r="J66" s="373"/>
      <c r="K66" s="373"/>
      <c r="L66" s="373"/>
      <c r="M66" s="373"/>
      <c r="N66" s="373"/>
      <c r="O66" s="373"/>
      <c r="P66" s="373"/>
      <c r="Q66" s="373"/>
      <c r="R66" s="373"/>
      <c r="S66" s="373"/>
      <c r="T66" s="373"/>
      <c r="U66" s="373"/>
      <c r="V66" s="373"/>
      <c r="W66" s="170"/>
      <c r="X66" s="170"/>
      <c r="Y66" s="170"/>
      <c r="Z66" s="170"/>
      <c r="AA66" s="170"/>
      <c r="AB66" s="170"/>
      <c r="AC66" s="159"/>
      <c r="AD66" s="159"/>
      <c r="AE66" s="159"/>
      <c r="AF66" s="160"/>
      <c r="AG66" s="160"/>
      <c r="AH66" s="160"/>
      <c r="AI66" s="160"/>
    </row>
    <row r="67" spans="1:35" ht="28.5" customHeight="1" thickBot="1" x14ac:dyDescent="0.25">
      <c r="A67" s="439" t="s">
        <v>35</v>
      </c>
      <c r="B67" s="409" t="s">
        <v>8</v>
      </c>
      <c r="C67" s="410"/>
      <c r="D67" s="411"/>
      <c r="E67" s="409" t="s">
        <v>9</v>
      </c>
      <c r="F67" s="410"/>
      <c r="G67" s="411"/>
      <c r="H67" s="409" t="s">
        <v>10</v>
      </c>
      <c r="I67" s="410"/>
      <c r="J67" s="411"/>
      <c r="K67" s="409" t="s">
        <v>22</v>
      </c>
      <c r="L67" s="410"/>
      <c r="M67" s="411"/>
      <c r="N67" s="409" t="s">
        <v>44</v>
      </c>
      <c r="O67" s="410"/>
      <c r="P67" s="411"/>
      <c r="Q67" s="415" t="s">
        <v>11</v>
      </c>
      <c r="R67" s="416"/>
      <c r="S67" s="417"/>
      <c r="T67" s="421" t="s">
        <v>8</v>
      </c>
      <c r="U67" s="422"/>
      <c r="V67" s="423"/>
      <c r="W67" s="429" t="s">
        <v>9</v>
      </c>
      <c r="X67" s="422"/>
      <c r="Y67" s="423"/>
      <c r="Z67" s="429" t="s">
        <v>10</v>
      </c>
      <c r="AA67" s="422"/>
      <c r="AB67" s="423"/>
      <c r="AC67" s="430" t="s">
        <v>12</v>
      </c>
      <c r="AD67" s="416"/>
      <c r="AE67" s="417"/>
    </row>
    <row r="68" spans="1:35" ht="21.75" customHeight="1" thickBot="1" x14ac:dyDescent="0.25">
      <c r="A68" s="440"/>
      <c r="B68" s="412"/>
      <c r="C68" s="413"/>
      <c r="D68" s="414"/>
      <c r="E68" s="412"/>
      <c r="F68" s="413"/>
      <c r="G68" s="414"/>
      <c r="H68" s="412"/>
      <c r="I68" s="413"/>
      <c r="J68" s="414"/>
      <c r="K68" s="412"/>
      <c r="L68" s="413"/>
      <c r="M68" s="414"/>
      <c r="N68" s="412"/>
      <c r="O68" s="413"/>
      <c r="P68" s="414"/>
      <c r="Q68" s="418"/>
      <c r="R68" s="419"/>
      <c r="S68" s="420"/>
      <c r="T68" s="432" t="s">
        <v>2</v>
      </c>
      <c r="U68" s="433"/>
      <c r="V68" s="434"/>
      <c r="W68" s="435" t="s">
        <v>2</v>
      </c>
      <c r="X68" s="433"/>
      <c r="Y68" s="434"/>
      <c r="Z68" s="435" t="s">
        <v>2</v>
      </c>
      <c r="AA68" s="433"/>
      <c r="AB68" s="434"/>
      <c r="AC68" s="431"/>
      <c r="AD68" s="419"/>
      <c r="AE68" s="420"/>
    </row>
    <row r="69" spans="1:35" ht="72.75" customHeight="1" thickBot="1" x14ac:dyDescent="0.25">
      <c r="A69" s="441"/>
      <c r="B69" s="322" t="s">
        <v>30</v>
      </c>
      <c r="C69" s="323" t="s">
        <v>57</v>
      </c>
      <c r="D69" s="324" t="s">
        <v>3</v>
      </c>
      <c r="E69" s="322" t="s">
        <v>30</v>
      </c>
      <c r="F69" s="323" t="s">
        <v>57</v>
      </c>
      <c r="G69" s="324" t="s">
        <v>3</v>
      </c>
      <c r="H69" s="322" t="s">
        <v>30</v>
      </c>
      <c r="I69" s="323" t="s">
        <v>57</v>
      </c>
      <c r="J69" s="324" t="s">
        <v>3</v>
      </c>
      <c r="K69" s="322" t="s">
        <v>30</v>
      </c>
      <c r="L69" s="323" t="s">
        <v>57</v>
      </c>
      <c r="M69" s="324" t="s">
        <v>3</v>
      </c>
      <c r="N69" s="322" t="s">
        <v>30</v>
      </c>
      <c r="O69" s="323" t="s">
        <v>57</v>
      </c>
      <c r="P69" s="324" t="s">
        <v>3</v>
      </c>
      <c r="Q69" s="322" t="s">
        <v>30</v>
      </c>
      <c r="R69" s="323" t="s">
        <v>57</v>
      </c>
      <c r="S69" s="324" t="s">
        <v>3</v>
      </c>
      <c r="T69" s="12" t="s">
        <v>30</v>
      </c>
      <c r="U69" s="11" t="s">
        <v>31</v>
      </c>
      <c r="V69" s="3" t="s">
        <v>3</v>
      </c>
      <c r="W69" s="12" t="s">
        <v>30</v>
      </c>
      <c r="X69" s="11" t="s">
        <v>31</v>
      </c>
      <c r="Y69" s="3" t="s">
        <v>3</v>
      </c>
      <c r="Z69" s="12" t="s">
        <v>30</v>
      </c>
      <c r="AA69" s="11" t="s">
        <v>31</v>
      </c>
      <c r="AB69" s="3" t="s">
        <v>3</v>
      </c>
      <c r="AC69" s="12" t="s">
        <v>30</v>
      </c>
      <c r="AD69" s="11" t="s">
        <v>31</v>
      </c>
      <c r="AE69" s="3" t="s">
        <v>3</v>
      </c>
    </row>
    <row r="70" spans="1:35" ht="28.5" customHeight="1" x14ac:dyDescent="0.35">
      <c r="A70" s="162" t="s">
        <v>4</v>
      </c>
      <c r="B70" s="346">
        <v>0</v>
      </c>
      <c r="C70" s="343">
        <v>37</v>
      </c>
      <c r="D70" s="347">
        <v>37</v>
      </c>
      <c r="E70" s="346">
        <v>0</v>
      </c>
      <c r="F70" s="343">
        <v>12</v>
      </c>
      <c r="G70" s="349">
        <v>12</v>
      </c>
      <c r="H70" s="346">
        <v>1</v>
      </c>
      <c r="I70" s="343">
        <v>27</v>
      </c>
      <c r="J70" s="347">
        <v>28</v>
      </c>
      <c r="K70" s="344">
        <v>11</v>
      </c>
      <c r="L70" s="343">
        <v>24</v>
      </c>
      <c r="M70" s="347">
        <v>35</v>
      </c>
      <c r="N70" s="344">
        <v>0</v>
      </c>
      <c r="O70" s="343">
        <v>1</v>
      </c>
      <c r="P70" s="349">
        <v>1</v>
      </c>
      <c r="Q70" s="295">
        <f t="shared" ref="Q70:S77" si="19">B70+E70+H70+K70+N70</f>
        <v>12</v>
      </c>
      <c r="R70" s="189">
        <f t="shared" si="19"/>
        <v>101</v>
      </c>
      <c r="S70" s="313">
        <f t="shared" si="19"/>
        <v>113</v>
      </c>
      <c r="T70" s="346">
        <v>0</v>
      </c>
      <c r="U70" s="343">
        <v>35</v>
      </c>
      <c r="V70" s="347">
        <v>35</v>
      </c>
      <c r="W70" s="346">
        <v>0</v>
      </c>
      <c r="X70" s="343">
        <v>36</v>
      </c>
      <c r="Y70" s="347">
        <v>36</v>
      </c>
      <c r="Z70" s="346">
        <v>0</v>
      </c>
      <c r="AA70" s="343">
        <v>0</v>
      </c>
      <c r="AB70" s="347">
        <v>0</v>
      </c>
      <c r="AC70" s="293">
        <f t="shared" ref="AC70:AE76" si="20">Q70+T70+W70+Z70</f>
        <v>12</v>
      </c>
      <c r="AD70" s="189">
        <f t="shared" si="20"/>
        <v>172</v>
      </c>
      <c r="AE70" s="190">
        <f t="shared" si="20"/>
        <v>184</v>
      </c>
    </row>
    <row r="71" spans="1:35" ht="44.25" customHeight="1" x14ac:dyDescent="0.35">
      <c r="A71" s="84" t="s">
        <v>50</v>
      </c>
      <c r="B71" s="59">
        <v>0</v>
      </c>
      <c r="C71" s="56">
        <v>0</v>
      </c>
      <c r="D71" s="61">
        <v>0</v>
      </c>
      <c r="E71" s="80">
        <v>0</v>
      </c>
      <c r="F71" s="41">
        <v>0</v>
      </c>
      <c r="G71" s="81">
        <v>0</v>
      </c>
      <c r="H71" s="80">
        <v>0</v>
      </c>
      <c r="I71" s="41">
        <v>0</v>
      </c>
      <c r="J71" s="81">
        <v>0</v>
      </c>
      <c r="K71" s="80">
        <v>0</v>
      </c>
      <c r="L71" s="41">
        <v>0</v>
      </c>
      <c r="M71" s="81">
        <v>0</v>
      </c>
      <c r="N71" s="59">
        <v>0</v>
      </c>
      <c r="O71" s="41">
        <v>0</v>
      </c>
      <c r="P71" s="42">
        <v>0</v>
      </c>
      <c r="Q71" s="55">
        <f t="shared" si="19"/>
        <v>0</v>
      </c>
      <c r="R71" s="56">
        <f t="shared" si="19"/>
        <v>0</v>
      </c>
      <c r="S71" s="62">
        <f t="shared" si="19"/>
        <v>0</v>
      </c>
      <c r="T71" s="80">
        <v>0</v>
      </c>
      <c r="U71" s="41">
        <v>0</v>
      </c>
      <c r="V71" s="42">
        <v>0</v>
      </c>
      <c r="W71" s="80">
        <v>0</v>
      </c>
      <c r="X71" s="41">
        <v>0</v>
      </c>
      <c r="Y71" s="42">
        <v>0</v>
      </c>
      <c r="Z71" s="80">
        <v>0</v>
      </c>
      <c r="AA71" s="41">
        <v>3</v>
      </c>
      <c r="AB71" s="42">
        <v>3</v>
      </c>
      <c r="AC71" s="59">
        <f t="shared" si="20"/>
        <v>0</v>
      </c>
      <c r="AD71" s="56">
        <f t="shared" si="20"/>
        <v>3</v>
      </c>
      <c r="AE71" s="60">
        <f t="shared" si="20"/>
        <v>3</v>
      </c>
    </row>
    <row r="72" spans="1:35" ht="42.75" customHeight="1" x14ac:dyDescent="0.35">
      <c r="A72" s="39" t="s">
        <v>71</v>
      </c>
      <c r="B72" s="55">
        <v>0</v>
      </c>
      <c r="C72" s="56">
        <v>0</v>
      </c>
      <c r="D72" s="57">
        <v>0</v>
      </c>
      <c r="E72" s="40">
        <v>0</v>
      </c>
      <c r="F72" s="41">
        <v>0</v>
      </c>
      <c r="G72" s="54">
        <v>0</v>
      </c>
      <c r="H72" s="40">
        <v>0</v>
      </c>
      <c r="I72" s="41">
        <v>0</v>
      </c>
      <c r="J72" s="54">
        <v>0</v>
      </c>
      <c r="K72" s="40">
        <v>0</v>
      </c>
      <c r="L72" s="41">
        <v>0</v>
      </c>
      <c r="M72" s="54">
        <v>0</v>
      </c>
      <c r="N72" s="59">
        <v>0</v>
      </c>
      <c r="O72" s="41">
        <v>0</v>
      </c>
      <c r="P72" s="42">
        <v>0</v>
      </c>
      <c r="Q72" s="55">
        <f t="shared" si="19"/>
        <v>0</v>
      </c>
      <c r="R72" s="56">
        <f t="shared" si="19"/>
        <v>0</v>
      </c>
      <c r="S72" s="62">
        <f t="shared" si="19"/>
        <v>0</v>
      </c>
      <c r="T72" s="54">
        <v>0</v>
      </c>
      <c r="U72" s="41">
        <v>15</v>
      </c>
      <c r="V72" s="54">
        <v>15</v>
      </c>
      <c r="W72" s="40">
        <v>0</v>
      </c>
      <c r="X72" s="41">
        <v>10</v>
      </c>
      <c r="Y72" s="314">
        <v>10</v>
      </c>
      <c r="Z72" s="54">
        <v>0</v>
      </c>
      <c r="AA72" s="41">
        <v>1</v>
      </c>
      <c r="AB72" s="54">
        <v>1</v>
      </c>
      <c r="AC72" s="59">
        <f t="shared" si="20"/>
        <v>0</v>
      </c>
      <c r="AD72" s="56">
        <f t="shared" si="20"/>
        <v>26</v>
      </c>
      <c r="AE72" s="60">
        <f t="shared" si="20"/>
        <v>26</v>
      </c>
    </row>
    <row r="73" spans="1:35" ht="44.25" customHeight="1" x14ac:dyDescent="0.35">
      <c r="A73" s="85" t="s">
        <v>5</v>
      </c>
      <c r="B73" s="55">
        <v>0</v>
      </c>
      <c r="C73" s="56">
        <v>17</v>
      </c>
      <c r="D73" s="57">
        <v>17</v>
      </c>
      <c r="E73" s="55">
        <v>0</v>
      </c>
      <c r="F73" s="56">
        <v>30</v>
      </c>
      <c r="G73" s="58">
        <v>30</v>
      </c>
      <c r="H73" s="55">
        <v>0</v>
      </c>
      <c r="I73" s="56">
        <v>15</v>
      </c>
      <c r="J73" s="58">
        <v>15</v>
      </c>
      <c r="K73" s="55">
        <v>0</v>
      </c>
      <c r="L73" s="56">
        <v>0</v>
      </c>
      <c r="M73" s="58">
        <v>0</v>
      </c>
      <c r="N73" s="59">
        <v>0</v>
      </c>
      <c r="O73" s="56">
        <v>0</v>
      </c>
      <c r="P73" s="60">
        <v>0</v>
      </c>
      <c r="Q73" s="59">
        <f t="shared" si="19"/>
        <v>0</v>
      </c>
      <c r="R73" s="56">
        <f t="shared" si="19"/>
        <v>62</v>
      </c>
      <c r="S73" s="60">
        <f>D73+G73+J73+M73+P73</f>
        <v>62</v>
      </c>
      <c r="T73" s="57">
        <v>0</v>
      </c>
      <c r="U73" s="56">
        <v>0</v>
      </c>
      <c r="V73" s="57">
        <v>0</v>
      </c>
      <c r="W73" s="55">
        <v>0</v>
      </c>
      <c r="X73" s="56">
        <v>0</v>
      </c>
      <c r="Y73" s="62">
        <v>0</v>
      </c>
      <c r="Z73" s="57">
        <v>0</v>
      </c>
      <c r="AA73" s="56">
        <v>0</v>
      </c>
      <c r="AB73" s="57">
        <v>0</v>
      </c>
      <c r="AC73" s="59">
        <f t="shared" si="20"/>
        <v>0</v>
      </c>
      <c r="AD73" s="56">
        <f t="shared" si="20"/>
        <v>62</v>
      </c>
      <c r="AE73" s="60">
        <f t="shared" si="20"/>
        <v>62</v>
      </c>
    </row>
    <row r="74" spans="1:35" ht="24.75" customHeight="1" x14ac:dyDescent="0.35">
      <c r="A74" s="86" t="s">
        <v>24</v>
      </c>
      <c r="B74" s="55">
        <v>0</v>
      </c>
      <c r="C74" s="56">
        <v>0</v>
      </c>
      <c r="D74" s="57">
        <v>0</v>
      </c>
      <c r="E74" s="55">
        <v>0</v>
      </c>
      <c r="F74" s="56">
        <v>0</v>
      </c>
      <c r="G74" s="58">
        <v>0</v>
      </c>
      <c r="H74" s="55">
        <v>0</v>
      </c>
      <c r="I74" s="56">
        <v>6</v>
      </c>
      <c r="J74" s="58">
        <v>6</v>
      </c>
      <c r="K74" s="55">
        <v>0</v>
      </c>
      <c r="L74" s="56">
        <v>9</v>
      </c>
      <c r="M74" s="58">
        <v>9</v>
      </c>
      <c r="N74" s="59">
        <v>0</v>
      </c>
      <c r="O74" s="56">
        <v>0</v>
      </c>
      <c r="P74" s="60">
        <v>0</v>
      </c>
      <c r="Q74" s="59">
        <f t="shared" si="19"/>
        <v>0</v>
      </c>
      <c r="R74" s="56">
        <f t="shared" si="19"/>
        <v>15</v>
      </c>
      <c r="S74" s="60">
        <f>D74+G74+J74+M74+P74</f>
        <v>15</v>
      </c>
      <c r="T74" s="57">
        <v>0</v>
      </c>
      <c r="U74" s="56">
        <v>0</v>
      </c>
      <c r="V74" s="57">
        <v>0</v>
      </c>
      <c r="W74" s="55">
        <v>0</v>
      </c>
      <c r="X74" s="56">
        <v>0</v>
      </c>
      <c r="Y74" s="62">
        <v>0</v>
      </c>
      <c r="Z74" s="57">
        <v>0</v>
      </c>
      <c r="AA74" s="56">
        <v>0</v>
      </c>
      <c r="AB74" s="57">
        <v>0</v>
      </c>
      <c r="AC74" s="59">
        <f t="shared" si="20"/>
        <v>0</v>
      </c>
      <c r="AD74" s="56">
        <f t="shared" si="20"/>
        <v>15</v>
      </c>
      <c r="AE74" s="60">
        <f t="shared" si="20"/>
        <v>15</v>
      </c>
    </row>
    <row r="75" spans="1:35" ht="60.75" customHeight="1" x14ac:dyDescent="0.35">
      <c r="A75" s="93" t="s">
        <v>72</v>
      </c>
      <c r="B75" s="55">
        <v>0</v>
      </c>
      <c r="C75" s="56">
        <v>25</v>
      </c>
      <c r="D75" s="57">
        <v>25</v>
      </c>
      <c r="E75" s="55">
        <v>0</v>
      </c>
      <c r="F75" s="56">
        <v>28</v>
      </c>
      <c r="G75" s="58">
        <v>28</v>
      </c>
      <c r="H75" s="55">
        <v>0</v>
      </c>
      <c r="I75" s="56">
        <v>11</v>
      </c>
      <c r="J75" s="58">
        <v>11</v>
      </c>
      <c r="K75" s="55">
        <v>0</v>
      </c>
      <c r="L75" s="56">
        <v>12</v>
      </c>
      <c r="M75" s="58">
        <v>12</v>
      </c>
      <c r="N75" s="59">
        <v>0</v>
      </c>
      <c r="O75" s="56">
        <v>0</v>
      </c>
      <c r="P75" s="60">
        <v>0</v>
      </c>
      <c r="Q75" s="59">
        <f t="shared" si="19"/>
        <v>0</v>
      </c>
      <c r="R75" s="56">
        <f t="shared" si="19"/>
        <v>76</v>
      </c>
      <c r="S75" s="60">
        <f>D75+G75+J75+M75+P75</f>
        <v>76</v>
      </c>
      <c r="T75" s="57">
        <v>0</v>
      </c>
      <c r="U75" s="56">
        <v>21</v>
      </c>
      <c r="V75" s="57">
        <v>21</v>
      </c>
      <c r="W75" s="55">
        <v>0</v>
      </c>
      <c r="X75" s="56">
        <v>16</v>
      </c>
      <c r="Y75" s="62">
        <v>16</v>
      </c>
      <c r="Z75" s="57">
        <v>0</v>
      </c>
      <c r="AA75" s="56">
        <v>0</v>
      </c>
      <c r="AB75" s="57">
        <v>0</v>
      </c>
      <c r="AC75" s="59">
        <f t="shared" si="20"/>
        <v>0</v>
      </c>
      <c r="AD75" s="56">
        <f t="shared" si="20"/>
        <v>113</v>
      </c>
      <c r="AE75" s="60">
        <f t="shared" si="20"/>
        <v>113</v>
      </c>
    </row>
    <row r="76" spans="1:35" ht="41.25" customHeight="1" x14ac:dyDescent="0.35">
      <c r="A76" s="163" t="s">
        <v>73</v>
      </c>
      <c r="B76" s="69">
        <v>0</v>
      </c>
      <c r="C76" s="66">
        <v>52</v>
      </c>
      <c r="D76" s="67">
        <v>52</v>
      </c>
      <c r="E76" s="69">
        <v>0</v>
      </c>
      <c r="F76" s="66">
        <v>52</v>
      </c>
      <c r="G76" s="67">
        <v>52</v>
      </c>
      <c r="H76" s="69">
        <v>0</v>
      </c>
      <c r="I76" s="66">
        <v>60</v>
      </c>
      <c r="J76" s="68">
        <v>60</v>
      </c>
      <c r="K76" s="69">
        <v>0</v>
      </c>
      <c r="L76" s="66">
        <v>39</v>
      </c>
      <c r="M76" s="68">
        <v>39</v>
      </c>
      <c r="N76" s="69">
        <v>0</v>
      </c>
      <c r="O76" s="66">
        <v>0</v>
      </c>
      <c r="P76" s="67">
        <v>0</v>
      </c>
      <c r="Q76" s="63">
        <f t="shared" si="19"/>
        <v>0</v>
      </c>
      <c r="R76" s="66">
        <f t="shared" si="19"/>
        <v>203</v>
      </c>
      <c r="S76" s="315">
        <f t="shared" si="19"/>
        <v>203</v>
      </c>
      <c r="T76" s="69">
        <v>0</v>
      </c>
      <c r="U76" s="66">
        <v>15</v>
      </c>
      <c r="V76" s="67">
        <v>15</v>
      </c>
      <c r="W76" s="69">
        <v>0</v>
      </c>
      <c r="X76" s="66">
        <v>7</v>
      </c>
      <c r="Y76" s="67">
        <v>7</v>
      </c>
      <c r="Z76" s="65">
        <v>0</v>
      </c>
      <c r="AA76" s="66">
        <v>1</v>
      </c>
      <c r="AB76" s="67">
        <v>1</v>
      </c>
      <c r="AC76" s="69">
        <f t="shared" si="20"/>
        <v>0</v>
      </c>
      <c r="AD76" s="66">
        <f t="shared" si="20"/>
        <v>226</v>
      </c>
      <c r="AE76" s="67">
        <f t="shared" si="20"/>
        <v>226</v>
      </c>
    </row>
    <row r="77" spans="1:35" ht="49.5" customHeight="1" thickBot="1" x14ac:dyDescent="0.4">
      <c r="A77" s="27" t="s">
        <v>74</v>
      </c>
      <c r="B77" s="70">
        <v>0</v>
      </c>
      <c r="C77" s="71">
        <v>52</v>
      </c>
      <c r="D77" s="72">
        <v>52</v>
      </c>
      <c r="E77" s="70">
        <v>0</v>
      </c>
      <c r="F77" s="71">
        <v>31</v>
      </c>
      <c r="G77" s="72">
        <v>31</v>
      </c>
      <c r="H77" s="70">
        <v>0</v>
      </c>
      <c r="I77" s="71">
        <v>22</v>
      </c>
      <c r="J77" s="79">
        <v>22</v>
      </c>
      <c r="K77" s="70">
        <v>0</v>
      </c>
      <c r="L77" s="71">
        <v>0</v>
      </c>
      <c r="M77" s="79">
        <v>0</v>
      </c>
      <c r="N77" s="70">
        <v>0</v>
      </c>
      <c r="O77" s="71">
        <v>0</v>
      </c>
      <c r="P77" s="72">
        <v>0</v>
      </c>
      <c r="Q77" s="316">
        <f t="shared" si="19"/>
        <v>0</v>
      </c>
      <c r="R77" s="71">
        <f>C77+F77+I77+L77+O77</f>
        <v>105</v>
      </c>
      <c r="S77" s="317">
        <f>D77+G77+J77+M77+P77</f>
        <v>105</v>
      </c>
      <c r="T77" s="70">
        <v>0</v>
      </c>
      <c r="U77" s="71">
        <v>39</v>
      </c>
      <c r="V77" s="72">
        <v>39</v>
      </c>
      <c r="W77" s="70">
        <v>0</v>
      </c>
      <c r="X77" s="71">
        <v>41</v>
      </c>
      <c r="Y77" s="72">
        <v>41</v>
      </c>
      <c r="Z77" s="82">
        <v>0</v>
      </c>
      <c r="AA77" s="71">
        <v>0</v>
      </c>
      <c r="AB77" s="72">
        <v>0</v>
      </c>
      <c r="AC77" s="70">
        <f>Q77+T77+W77+Z77</f>
        <v>0</v>
      </c>
      <c r="AD77" s="71">
        <f>R77+U77+X77+AA77</f>
        <v>185</v>
      </c>
      <c r="AE77" s="72">
        <f>S77+V77+Y77+AB77</f>
        <v>185</v>
      </c>
    </row>
    <row r="78" spans="1:35" ht="30" customHeight="1" thickBot="1" x14ac:dyDescent="0.35">
      <c r="A78" s="96" t="s">
        <v>36</v>
      </c>
      <c r="B78" s="291">
        <f t="shared" ref="B78:AD78" si="21">SUM(B70:B77)</f>
        <v>0</v>
      </c>
      <c r="C78" s="291">
        <f t="shared" si="21"/>
        <v>183</v>
      </c>
      <c r="D78" s="291">
        <f t="shared" si="21"/>
        <v>183</v>
      </c>
      <c r="E78" s="291">
        <f t="shared" si="21"/>
        <v>0</v>
      </c>
      <c r="F78" s="291">
        <f t="shared" si="21"/>
        <v>153</v>
      </c>
      <c r="G78" s="291">
        <f t="shared" si="21"/>
        <v>153</v>
      </c>
      <c r="H78" s="291">
        <f t="shared" si="21"/>
        <v>1</v>
      </c>
      <c r="I78" s="291">
        <f t="shared" si="21"/>
        <v>141</v>
      </c>
      <c r="J78" s="291">
        <f t="shared" si="21"/>
        <v>142</v>
      </c>
      <c r="K78" s="291">
        <f t="shared" si="21"/>
        <v>11</v>
      </c>
      <c r="L78" s="291">
        <f t="shared" si="21"/>
        <v>84</v>
      </c>
      <c r="M78" s="291">
        <f t="shared" si="21"/>
        <v>95</v>
      </c>
      <c r="N78" s="291">
        <f t="shared" si="21"/>
        <v>0</v>
      </c>
      <c r="O78" s="291">
        <f t="shared" si="21"/>
        <v>1</v>
      </c>
      <c r="P78" s="291">
        <f t="shared" si="21"/>
        <v>1</v>
      </c>
      <c r="Q78" s="291">
        <f t="shared" si="21"/>
        <v>12</v>
      </c>
      <c r="R78" s="291">
        <f t="shared" si="21"/>
        <v>562</v>
      </c>
      <c r="S78" s="291">
        <f t="shared" si="21"/>
        <v>574</v>
      </c>
      <c r="T78" s="291">
        <f t="shared" si="21"/>
        <v>0</v>
      </c>
      <c r="U78" s="291">
        <f>SUM(U70:U77)</f>
        <v>125</v>
      </c>
      <c r="V78" s="291">
        <f t="shared" si="21"/>
        <v>125</v>
      </c>
      <c r="W78" s="291">
        <f t="shared" si="21"/>
        <v>0</v>
      </c>
      <c r="X78" s="291">
        <f>SUM(X70:X77)</f>
        <v>110</v>
      </c>
      <c r="Y78" s="291">
        <f t="shared" si="21"/>
        <v>110</v>
      </c>
      <c r="Z78" s="291">
        <f t="shared" si="21"/>
        <v>0</v>
      </c>
      <c r="AA78" s="291">
        <f t="shared" si="21"/>
        <v>5</v>
      </c>
      <c r="AB78" s="291">
        <f t="shared" si="21"/>
        <v>5</v>
      </c>
      <c r="AC78" s="291">
        <f t="shared" si="21"/>
        <v>12</v>
      </c>
      <c r="AD78" s="291">
        <f t="shared" si="21"/>
        <v>802</v>
      </c>
      <c r="AE78" s="275">
        <f>SUM(AE70:AE77)</f>
        <v>814</v>
      </c>
    </row>
    <row r="79" spans="1:35" ht="39" customHeight="1" thickBot="1" x14ac:dyDescent="0.35">
      <c r="A79" s="13"/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</row>
    <row r="80" spans="1:35" ht="42" customHeight="1" thickBot="1" x14ac:dyDescent="0.4">
      <c r="A80" s="158" t="s">
        <v>29</v>
      </c>
      <c r="B80" s="145">
        <f>AC23+T55</f>
        <v>12048</v>
      </c>
      <c r="C80" s="145">
        <f t="shared" ref="C80:D80" si="22">AD23+U55</f>
        <v>4786</v>
      </c>
      <c r="D80" s="145">
        <f t="shared" si="22"/>
        <v>16834</v>
      </c>
      <c r="E80" s="5"/>
      <c r="F80" s="5"/>
      <c r="G80" s="5"/>
      <c r="H80" s="5"/>
      <c r="I80" s="5"/>
    </row>
    <row r="81" spans="1:38" ht="48" customHeight="1" thickBot="1" x14ac:dyDescent="0.4">
      <c r="A81" s="158" t="s">
        <v>47</v>
      </c>
      <c r="B81" s="145">
        <f>AI43+T65</f>
        <v>1512</v>
      </c>
      <c r="C81" s="145">
        <f t="shared" ref="C81:D81" si="23">AJ43+U65</f>
        <v>1395</v>
      </c>
      <c r="D81" s="145">
        <f t="shared" si="23"/>
        <v>2907</v>
      </c>
      <c r="E81" s="5"/>
      <c r="F81" s="5"/>
      <c r="G81" s="5"/>
      <c r="H81" s="5"/>
      <c r="I81" s="5"/>
      <c r="L81" s="1" t="s">
        <v>52</v>
      </c>
      <c r="M81" s="171"/>
      <c r="AC81" s="19"/>
      <c r="AD81" s="19"/>
      <c r="AE81" s="19"/>
    </row>
    <row r="82" spans="1:38" ht="51" customHeight="1" thickBot="1" x14ac:dyDescent="0.4">
      <c r="A82" s="158" t="s">
        <v>46</v>
      </c>
      <c r="B82" s="145">
        <f>T60+AC78</f>
        <v>12</v>
      </c>
      <c r="C82" s="145">
        <f t="shared" ref="C82:D82" si="24">U60+AD78</f>
        <v>834</v>
      </c>
      <c r="D82" s="145">
        <f t="shared" si="24"/>
        <v>846</v>
      </c>
      <c r="E82" s="5"/>
      <c r="F82" s="5"/>
      <c r="G82" s="5"/>
      <c r="H82" s="38"/>
      <c r="I82" s="5"/>
      <c r="J82" s="16"/>
      <c r="K82" s="16"/>
      <c r="P82" s="1" t="s">
        <v>48</v>
      </c>
      <c r="AC82" s="19"/>
      <c r="AD82" s="19"/>
      <c r="AE82" s="19"/>
    </row>
    <row r="83" spans="1:38" ht="35.25" customHeight="1" thickBot="1" x14ac:dyDescent="0.4">
      <c r="A83" s="158" t="s">
        <v>28</v>
      </c>
      <c r="B83" s="145">
        <f>SUM(B80:B82)</f>
        <v>13572</v>
      </c>
      <c r="C83" s="145">
        <f t="shared" ref="C83:D83" si="25">SUM(C80:C82)</f>
        <v>7015</v>
      </c>
      <c r="D83" s="145">
        <f t="shared" si="25"/>
        <v>20587</v>
      </c>
      <c r="E83" s="5"/>
      <c r="F83" s="5"/>
      <c r="G83" s="5"/>
      <c r="H83" s="5"/>
      <c r="I83" s="5"/>
    </row>
    <row r="84" spans="1:38" ht="32.25" customHeight="1" x14ac:dyDescent="0.25">
      <c r="A84" s="437" t="s">
        <v>87</v>
      </c>
      <c r="B84" s="437"/>
      <c r="C84" s="437"/>
      <c r="D84" s="437"/>
      <c r="E84" s="437"/>
      <c r="F84" s="437"/>
      <c r="G84" s="437"/>
      <c r="H84" s="437"/>
      <c r="I84" s="437"/>
      <c r="J84" s="437"/>
      <c r="K84" s="437"/>
      <c r="L84" s="437"/>
      <c r="M84" s="437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</row>
    <row r="85" spans="1:38" ht="13.5" customHeight="1" thickBot="1" x14ac:dyDescent="0.3">
      <c r="A85" s="438"/>
      <c r="B85" s="438"/>
      <c r="C85" s="438"/>
      <c r="D85" s="438"/>
      <c r="E85" s="438"/>
      <c r="F85" s="438"/>
      <c r="G85" s="438"/>
      <c r="H85" s="438"/>
      <c r="I85" s="438"/>
      <c r="J85" s="438"/>
      <c r="K85" s="438"/>
      <c r="L85" s="438"/>
      <c r="M85" s="438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</row>
    <row r="86" spans="1:38" ht="42" customHeight="1" thickBot="1" x14ac:dyDescent="0.3">
      <c r="A86" s="36" t="s">
        <v>37</v>
      </c>
      <c r="B86" s="361" t="s">
        <v>8</v>
      </c>
      <c r="C86" s="424"/>
      <c r="D86" s="363"/>
      <c r="E86" s="364" t="s">
        <v>9</v>
      </c>
      <c r="F86" s="425"/>
      <c r="G86" s="366"/>
      <c r="H86" s="361" t="s">
        <v>10</v>
      </c>
      <c r="I86" s="424"/>
      <c r="J86" s="363"/>
      <c r="K86" s="361" t="s">
        <v>22</v>
      </c>
      <c r="L86" s="424"/>
      <c r="M86" s="363"/>
      <c r="N86" s="442" t="s">
        <v>20</v>
      </c>
      <c r="O86" s="445"/>
      <c r="P86" s="444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</row>
    <row r="87" spans="1:38" ht="46.5" customHeight="1" thickBot="1" x14ac:dyDescent="0.3">
      <c r="A87" s="33"/>
      <c r="B87" s="318" t="s">
        <v>30</v>
      </c>
      <c r="C87" s="319" t="s">
        <v>31</v>
      </c>
      <c r="D87" s="320" t="s">
        <v>3</v>
      </c>
      <c r="E87" s="318" t="s">
        <v>30</v>
      </c>
      <c r="F87" s="319" t="s">
        <v>31</v>
      </c>
      <c r="G87" s="320" t="s">
        <v>3</v>
      </c>
      <c r="H87" s="318" t="s">
        <v>30</v>
      </c>
      <c r="I87" s="319" t="s">
        <v>31</v>
      </c>
      <c r="J87" s="320" t="s">
        <v>3</v>
      </c>
      <c r="K87" s="318" t="s">
        <v>30</v>
      </c>
      <c r="L87" s="319" t="s">
        <v>31</v>
      </c>
      <c r="M87" s="320" t="s">
        <v>3</v>
      </c>
      <c r="N87" s="321" t="s">
        <v>30</v>
      </c>
      <c r="O87" s="319" t="s">
        <v>31</v>
      </c>
      <c r="P87" s="35" t="s">
        <v>3</v>
      </c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</row>
    <row r="88" spans="1:38" ht="28.5" customHeight="1" x14ac:dyDescent="0.25">
      <c r="A88" s="95" t="s">
        <v>4</v>
      </c>
      <c r="B88" s="350">
        <v>3</v>
      </c>
      <c r="C88" s="351">
        <v>33</v>
      </c>
      <c r="D88" s="352">
        <v>36</v>
      </c>
      <c r="E88" s="350">
        <v>6</v>
      </c>
      <c r="F88" s="351">
        <v>40</v>
      </c>
      <c r="G88" s="353">
        <v>46</v>
      </c>
      <c r="H88" s="354">
        <v>13</v>
      </c>
      <c r="I88" s="351">
        <v>32</v>
      </c>
      <c r="J88" s="352">
        <v>45</v>
      </c>
      <c r="K88" s="355">
        <v>0</v>
      </c>
      <c r="L88" s="356">
        <v>0</v>
      </c>
      <c r="M88" s="357">
        <v>0</v>
      </c>
      <c r="N88" s="330">
        <f t="shared" ref="N88:P97" si="26">B88+E88+H88+K88</f>
        <v>22</v>
      </c>
      <c r="O88" s="231">
        <f t="shared" si="26"/>
        <v>105</v>
      </c>
      <c r="P88" s="232">
        <f t="shared" si="26"/>
        <v>127</v>
      </c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L88" s="1" t="s">
        <v>39</v>
      </c>
    </row>
    <row r="89" spans="1:38" ht="27" customHeight="1" x14ac:dyDescent="0.25">
      <c r="A89" s="95" t="s">
        <v>56</v>
      </c>
      <c r="B89" s="233">
        <v>0</v>
      </c>
      <c r="C89" s="234">
        <v>0</v>
      </c>
      <c r="D89" s="235">
        <v>0</v>
      </c>
      <c r="E89" s="233">
        <v>4</v>
      </c>
      <c r="F89" s="234">
        <v>0</v>
      </c>
      <c r="G89" s="235">
        <v>4</v>
      </c>
      <c r="H89" s="233">
        <v>2</v>
      </c>
      <c r="I89" s="234">
        <v>2</v>
      </c>
      <c r="J89" s="204">
        <v>4</v>
      </c>
      <c r="K89" s="236">
        <v>0</v>
      </c>
      <c r="L89" s="236">
        <v>0</v>
      </c>
      <c r="M89" s="237">
        <v>0</v>
      </c>
      <c r="N89" s="238">
        <f t="shared" si="26"/>
        <v>6</v>
      </c>
      <c r="O89" s="239">
        <f t="shared" si="26"/>
        <v>2</v>
      </c>
      <c r="P89" s="219">
        <f t="shared" si="26"/>
        <v>8</v>
      </c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</row>
    <row r="90" spans="1:38" ht="41.25" customHeight="1" x14ac:dyDescent="0.25">
      <c r="A90" s="95" t="s">
        <v>50</v>
      </c>
      <c r="B90" s="233">
        <v>1</v>
      </c>
      <c r="C90" s="234">
        <v>5</v>
      </c>
      <c r="D90" s="235">
        <v>6</v>
      </c>
      <c r="E90" s="233">
        <v>2</v>
      </c>
      <c r="F90" s="234">
        <v>0</v>
      </c>
      <c r="G90" s="235">
        <v>2</v>
      </c>
      <c r="H90" s="233">
        <v>2</v>
      </c>
      <c r="I90" s="234">
        <v>0</v>
      </c>
      <c r="J90" s="203">
        <v>2</v>
      </c>
      <c r="K90" s="240">
        <v>0</v>
      </c>
      <c r="L90" s="236">
        <v>0</v>
      </c>
      <c r="M90" s="237">
        <v>0</v>
      </c>
      <c r="N90" s="238">
        <f t="shared" si="26"/>
        <v>5</v>
      </c>
      <c r="O90" s="239">
        <f t="shared" si="26"/>
        <v>5</v>
      </c>
      <c r="P90" s="219">
        <f t="shared" si="26"/>
        <v>10</v>
      </c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</row>
    <row r="91" spans="1:38" ht="42.75" customHeight="1" x14ac:dyDescent="0.25">
      <c r="A91" s="95" t="s">
        <v>55</v>
      </c>
      <c r="B91" s="233">
        <v>7</v>
      </c>
      <c r="C91" s="234">
        <v>2</v>
      </c>
      <c r="D91" s="235">
        <v>9</v>
      </c>
      <c r="E91" s="233">
        <v>8</v>
      </c>
      <c r="F91" s="234">
        <v>4</v>
      </c>
      <c r="G91" s="235">
        <v>12</v>
      </c>
      <c r="H91" s="233">
        <v>2</v>
      </c>
      <c r="I91" s="234">
        <v>0</v>
      </c>
      <c r="J91" s="203">
        <v>2</v>
      </c>
      <c r="K91" s="240">
        <v>1</v>
      </c>
      <c r="L91" s="236">
        <v>0</v>
      </c>
      <c r="M91" s="237">
        <v>1</v>
      </c>
      <c r="N91" s="238">
        <f>B91+E91+H91+K91</f>
        <v>18</v>
      </c>
      <c r="O91" s="239">
        <f>C91+F91+I91+L91</f>
        <v>6</v>
      </c>
      <c r="P91" s="219">
        <f>D91+G91+J91+M91</f>
        <v>24</v>
      </c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</row>
    <row r="92" spans="1:38" ht="46.5" customHeight="1" x14ac:dyDescent="0.25">
      <c r="A92" s="174" t="s">
        <v>5</v>
      </c>
      <c r="B92" s="217">
        <v>2</v>
      </c>
      <c r="C92" s="239">
        <v>5</v>
      </c>
      <c r="D92" s="241">
        <v>7</v>
      </c>
      <c r="E92" s="217">
        <v>4</v>
      </c>
      <c r="F92" s="239">
        <v>12</v>
      </c>
      <c r="G92" s="241">
        <v>16</v>
      </c>
      <c r="H92" s="217">
        <v>3</v>
      </c>
      <c r="I92" s="239">
        <v>5</v>
      </c>
      <c r="J92" s="241">
        <v>8</v>
      </c>
      <c r="K92" s="217">
        <v>8</v>
      </c>
      <c r="L92" s="239">
        <v>0</v>
      </c>
      <c r="M92" s="218">
        <v>8</v>
      </c>
      <c r="N92" s="238">
        <f t="shared" si="26"/>
        <v>17</v>
      </c>
      <c r="O92" s="239">
        <f>C92+F92+I92+L92</f>
        <v>22</v>
      </c>
      <c r="P92" s="219">
        <f t="shared" si="26"/>
        <v>39</v>
      </c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</row>
    <row r="93" spans="1:38" ht="24" customHeight="1" x14ac:dyDescent="0.25">
      <c r="A93" s="174" t="s">
        <v>49</v>
      </c>
      <c r="B93" s="217">
        <v>4</v>
      </c>
      <c r="C93" s="239">
        <v>4</v>
      </c>
      <c r="D93" s="241">
        <v>8</v>
      </c>
      <c r="E93" s="217">
        <v>2</v>
      </c>
      <c r="F93" s="239">
        <v>3</v>
      </c>
      <c r="G93" s="241">
        <v>5</v>
      </c>
      <c r="H93" s="217">
        <v>3</v>
      </c>
      <c r="I93" s="239">
        <v>1</v>
      </c>
      <c r="J93" s="218">
        <v>4</v>
      </c>
      <c r="K93" s="242">
        <v>2</v>
      </c>
      <c r="L93" s="239">
        <v>0</v>
      </c>
      <c r="M93" s="241">
        <v>2</v>
      </c>
      <c r="N93" s="238">
        <f>B93+E93+H93+K93</f>
        <v>11</v>
      </c>
      <c r="O93" s="239">
        <f t="shared" si="26"/>
        <v>8</v>
      </c>
      <c r="P93" s="219">
        <f t="shared" si="26"/>
        <v>19</v>
      </c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</row>
    <row r="94" spans="1:38" ht="26.25" customHeight="1" x14ac:dyDescent="0.25">
      <c r="A94" s="175" t="s">
        <v>27</v>
      </c>
      <c r="B94" s="217">
        <v>6</v>
      </c>
      <c r="C94" s="239">
        <v>8</v>
      </c>
      <c r="D94" s="241">
        <v>14</v>
      </c>
      <c r="E94" s="217">
        <v>10</v>
      </c>
      <c r="F94" s="239">
        <v>9</v>
      </c>
      <c r="G94" s="218">
        <v>19</v>
      </c>
      <c r="H94" s="242">
        <v>12</v>
      </c>
      <c r="I94" s="239">
        <v>3</v>
      </c>
      <c r="J94" s="241">
        <v>15</v>
      </c>
      <c r="K94" s="238">
        <v>9</v>
      </c>
      <c r="L94" s="243">
        <v>0</v>
      </c>
      <c r="M94" s="218">
        <v>9</v>
      </c>
      <c r="N94" s="238">
        <f t="shared" si="26"/>
        <v>37</v>
      </c>
      <c r="O94" s="239">
        <f t="shared" si="26"/>
        <v>20</v>
      </c>
      <c r="P94" s="219">
        <f t="shared" si="26"/>
        <v>57</v>
      </c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</row>
    <row r="95" spans="1:38" ht="27.75" customHeight="1" x14ac:dyDescent="0.25">
      <c r="A95" s="175" t="s">
        <v>24</v>
      </c>
      <c r="B95" s="217">
        <v>3</v>
      </c>
      <c r="C95" s="239">
        <v>13</v>
      </c>
      <c r="D95" s="241">
        <v>16</v>
      </c>
      <c r="E95" s="217">
        <v>5</v>
      </c>
      <c r="F95" s="239">
        <v>16</v>
      </c>
      <c r="G95" s="241">
        <v>21</v>
      </c>
      <c r="H95" s="217">
        <v>7</v>
      </c>
      <c r="I95" s="239">
        <v>13</v>
      </c>
      <c r="J95" s="241">
        <v>20</v>
      </c>
      <c r="K95" s="244">
        <v>0</v>
      </c>
      <c r="L95" s="245">
        <v>0</v>
      </c>
      <c r="M95" s="246">
        <v>0</v>
      </c>
      <c r="N95" s="238">
        <f t="shared" si="26"/>
        <v>15</v>
      </c>
      <c r="O95" s="239">
        <f t="shared" si="26"/>
        <v>42</v>
      </c>
      <c r="P95" s="219">
        <f t="shared" si="26"/>
        <v>57</v>
      </c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</row>
    <row r="96" spans="1:38" ht="37.5" customHeight="1" x14ac:dyDescent="0.25">
      <c r="A96" s="174" t="s">
        <v>6</v>
      </c>
      <c r="B96" s="217">
        <v>7</v>
      </c>
      <c r="C96" s="239">
        <v>4</v>
      </c>
      <c r="D96" s="241">
        <v>11</v>
      </c>
      <c r="E96" s="217">
        <v>11</v>
      </c>
      <c r="F96" s="239">
        <v>0</v>
      </c>
      <c r="G96" s="241">
        <v>11</v>
      </c>
      <c r="H96" s="217">
        <v>8</v>
      </c>
      <c r="I96" s="239">
        <v>0</v>
      </c>
      <c r="J96" s="241">
        <v>8</v>
      </c>
      <c r="K96" s="217">
        <v>0</v>
      </c>
      <c r="L96" s="239">
        <v>0</v>
      </c>
      <c r="M96" s="218">
        <v>0</v>
      </c>
      <c r="N96" s="238">
        <f>B96+E96+H96+K96</f>
        <v>26</v>
      </c>
      <c r="O96" s="239">
        <f>C96+F96+I96+L96</f>
        <v>4</v>
      </c>
      <c r="P96" s="219">
        <f>D96+G96+J96+M96</f>
        <v>30</v>
      </c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</row>
    <row r="97" spans="1:39" s="14" customFormat="1" ht="40.5" customHeight="1" thickBot="1" x14ac:dyDescent="0.4">
      <c r="A97" s="176" t="s">
        <v>51</v>
      </c>
      <c r="B97" s="247">
        <v>3</v>
      </c>
      <c r="C97" s="248">
        <v>9</v>
      </c>
      <c r="D97" s="249">
        <v>12</v>
      </c>
      <c r="E97" s="247">
        <v>6</v>
      </c>
      <c r="F97" s="248">
        <v>1</v>
      </c>
      <c r="G97" s="250">
        <v>7</v>
      </c>
      <c r="H97" s="251">
        <v>7</v>
      </c>
      <c r="I97" s="248">
        <v>0</v>
      </c>
      <c r="J97" s="249">
        <v>7</v>
      </c>
      <c r="K97" s="252">
        <v>0</v>
      </c>
      <c r="L97" s="253">
        <v>0</v>
      </c>
      <c r="M97" s="254">
        <v>0</v>
      </c>
      <c r="N97" s="255">
        <f>B97+E97+H97+K97</f>
        <v>16</v>
      </c>
      <c r="O97" s="256">
        <f t="shared" si="26"/>
        <v>10</v>
      </c>
      <c r="P97" s="227">
        <f t="shared" si="26"/>
        <v>26</v>
      </c>
      <c r="Q97" s="325"/>
      <c r="R97" s="1"/>
      <c r="S97" s="1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"/>
      <c r="AJ97" s="1"/>
      <c r="AK97" s="1"/>
      <c r="AL97" s="1"/>
      <c r="AM97" s="1"/>
    </row>
    <row r="98" spans="1:39" ht="39" customHeight="1" thickBot="1" x14ac:dyDescent="0.3">
      <c r="A98" s="32" t="s">
        <v>38</v>
      </c>
      <c r="B98" s="495">
        <f>SUM(B88:B97)</f>
        <v>36</v>
      </c>
      <c r="C98" s="279">
        <f t="shared" ref="C98:O98" si="27">SUM(C88:C97)</f>
        <v>83</v>
      </c>
      <c r="D98" s="280">
        <f t="shared" si="27"/>
        <v>119</v>
      </c>
      <c r="E98" s="495">
        <f t="shared" si="27"/>
        <v>58</v>
      </c>
      <c r="F98" s="279">
        <f t="shared" si="27"/>
        <v>85</v>
      </c>
      <c r="G98" s="281">
        <f t="shared" si="27"/>
        <v>143</v>
      </c>
      <c r="H98" s="259">
        <f t="shared" si="27"/>
        <v>59</v>
      </c>
      <c r="I98" s="279">
        <f t="shared" si="27"/>
        <v>56</v>
      </c>
      <c r="J98" s="282">
        <f t="shared" si="27"/>
        <v>115</v>
      </c>
      <c r="K98" s="283">
        <f t="shared" si="27"/>
        <v>20</v>
      </c>
      <c r="L98" s="284">
        <f t="shared" si="27"/>
        <v>0</v>
      </c>
      <c r="M98" s="285">
        <f t="shared" si="27"/>
        <v>20</v>
      </c>
      <c r="N98" s="286">
        <f t="shared" si="27"/>
        <v>173</v>
      </c>
      <c r="O98" s="287">
        <f t="shared" si="27"/>
        <v>224</v>
      </c>
      <c r="P98" s="288">
        <f>SUM(P88:P97)</f>
        <v>397</v>
      </c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</row>
    <row r="99" spans="1:39" ht="10.5" customHeight="1" x14ac:dyDescent="0.25">
      <c r="A99" s="437" t="s">
        <v>88</v>
      </c>
      <c r="B99" s="437"/>
      <c r="C99" s="437"/>
      <c r="D99" s="437"/>
      <c r="E99" s="437"/>
      <c r="F99" s="437"/>
      <c r="G99" s="437"/>
      <c r="H99" s="437"/>
      <c r="I99" s="437"/>
      <c r="J99" s="437"/>
      <c r="K99" s="437"/>
      <c r="L99" s="437"/>
      <c r="M99" s="437"/>
      <c r="N99" s="437"/>
      <c r="O99" s="437"/>
      <c r="P99" s="437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</row>
    <row r="100" spans="1:39" ht="31.5" customHeight="1" thickBot="1" x14ac:dyDescent="0.3">
      <c r="A100" s="438"/>
      <c r="B100" s="438"/>
      <c r="C100" s="438"/>
      <c r="D100" s="438"/>
      <c r="E100" s="438"/>
      <c r="F100" s="438"/>
      <c r="G100" s="438"/>
      <c r="H100" s="438"/>
      <c r="I100" s="438"/>
      <c r="J100" s="438"/>
      <c r="K100" s="438"/>
      <c r="L100" s="438"/>
      <c r="M100" s="438"/>
      <c r="N100" s="438"/>
      <c r="O100" s="438"/>
      <c r="P100" s="438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</row>
    <row r="101" spans="1:39" ht="28.5" customHeight="1" thickBot="1" x14ac:dyDescent="0.3">
      <c r="A101" s="326" t="s">
        <v>37</v>
      </c>
      <c r="B101" s="361" t="s">
        <v>8</v>
      </c>
      <c r="C101" s="362"/>
      <c r="D101" s="363"/>
      <c r="E101" s="364" t="s">
        <v>9</v>
      </c>
      <c r="F101" s="365"/>
      <c r="G101" s="366"/>
      <c r="H101" s="361" t="s">
        <v>10</v>
      </c>
      <c r="I101" s="362"/>
      <c r="J101" s="363"/>
      <c r="K101" s="361" t="s">
        <v>22</v>
      </c>
      <c r="L101" s="362"/>
      <c r="M101" s="363"/>
      <c r="N101" s="361" t="s">
        <v>44</v>
      </c>
      <c r="O101" s="362"/>
      <c r="P101" s="363"/>
      <c r="Q101" s="442" t="s">
        <v>20</v>
      </c>
      <c r="R101" s="443"/>
      <c r="S101" s="444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</row>
    <row r="102" spans="1:39" ht="54" customHeight="1" thickBot="1" x14ac:dyDescent="0.3">
      <c r="A102" s="327"/>
      <c r="B102" s="12" t="s">
        <v>30</v>
      </c>
      <c r="C102" s="110" t="s">
        <v>31</v>
      </c>
      <c r="D102" s="310" t="s">
        <v>3</v>
      </c>
      <c r="E102" s="12" t="s">
        <v>30</v>
      </c>
      <c r="F102" s="110" t="s">
        <v>31</v>
      </c>
      <c r="G102" s="310" t="s">
        <v>3</v>
      </c>
      <c r="H102" s="12" t="s">
        <v>30</v>
      </c>
      <c r="I102" s="110" t="s">
        <v>31</v>
      </c>
      <c r="J102" s="310" t="s">
        <v>3</v>
      </c>
      <c r="K102" s="12" t="s">
        <v>30</v>
      </c>
      <c r="L102" s="110" t="s">
        <v>31</v>
      </c>
      <c r="M102" s="310" t="s">
        <v>3</v>
      </c>
      <c r="N102" s="12" t="s">
        <v>30</v>
      </c>
      <c r="O102" s="110" t="s">
        <v>31</v>
      </c>
      <c r="P102" s="310" t="s">
        <v>3</v>
      </c>
      <c r="Q102" s="123" t="s">
        <v>30</v>
      </c>
      <c r="R102" s="110" t="s">
        <v>31</v>
      </c>
      <c r="S102" s="328" t="s">
        <v>3</v>
      </c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</row>
    <row r="103" spans="1:39" ht="24.75" customHeight="1" x14ac:dyDescent="0.25">
      <c r="A103" s="95" t="s">
        <v>4</v>
      </c>
      <c r="B103" s="228">
        <v>0</v>
      </c>
      <c r="C103" s="229">
        <v>0</v>
      </c>
      <c r="D103" s="262">
        <v>0</v>
      </c>
      <c r="E103" s="228">
        <v>0</v>
      </c>
      <c r="F103" s="229">
        <v>0</v>
      </c>
      <c r="G103" s="262">
        <v>0</v>
      </c>
      <c r="H103" s="228">
        <v>0</v>
      </c>
      <c r="I103" s="229">
        <v>0</v>
      </c>
      <c r="J103" s="263">
        <v>0</v>
      </c>
      <c r="K103" s="229">
        <v>0</v>
      </c>
      <c r="L103" s="229">
        <v>3</v>
      </c>
      <c r="M103" s="230">
        <v>3</v>
      </c>
      <c r="N103" s="264">
        <v>0</v>
      </c>
      <c r="O103" s="265">
        <v>0</v>
      </c>
      <c r="P103" s="266">
        <v>0</v>
      </c>
      <c r="Q103" s="329">
        <f t="shared" ref="Q103:S105" si="28">B103+E103+H103+K103+N103</f>
        <v>0</v>
      </c>
      <c r="R103" s="231">
        <f>C103+F103+I103+L103+O103</f>
        <v>3</v>
      </c>
      <c r="S103" s="267">
        <f t="shared" si="28"/>
        <v>3</v>
      </c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</row>
    <row r="104" spans="1:39" ht="41.25" customHeight="1" x14ac:dyDescent="0.25">
      <c r="A104" s="95" t="s">
        <v>55</v>
      </c>
      <c r="B104" s="271">
        <v>0</v>
      </c>
      <c r="C104" s="236">
        <v>0</v>
      </c>
      <c r="D104" s="237">
        <v>0</v>
      </c>
      <c r="E104" s="271">
        <v>0</v>
      </c>
      <c r="F104" s="236">
        <v>0</v>
      </c>
      <c r="G104" s="237">
        <v>0</v>
      </c>
      <c r="H104" s="271">
        <v>0</v>
      </c>
      <c r="I104" s="236">
        <v>0</v>
      </c>
      <c r="J104" s="272">
        <v>0</v>
      </c>
      <c r="K104" s="236">
        <v>0</v>
      </c>
      <c r="L104" s="236">
        <v>0</v>
      </c>
      <c r="M104" s="273">
        <v>0</v>
      </c>
      <c r="N104" s="268">
        <v>0</v>
      </c>
      <c r="O104" s="269">
        <v>1</v>
      </c>
      <c r="P104" s="270">
        <v>1</v>
      </c>
      <c r="Q104" s="217">
        <f>B104+E104+H104+K104+N104</f>
        <v>0</v>
      </c>
      <c r="R104" s="239">
        <f>C104+F104+I104+L104+O104</f>
        <v>1</v>
      </c>
      <c r="S104" s="218">
        <f>D104+G104+J104+M104+P104</f>
        <v>1</v>
      </c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</row>
    <row r="105" spans="1:39" ht="25.5" customHeight="1" thickBot="1" x14ac:dyDescent="0.3">
      <c r="A105" s="175" t="s">
        <v>24</v>
      </c>
      <c r="B105" s="247">
        <v>0</v>
      </c>
      <c r="C105" s="248">
        <v>0</v>
      </c>
      <c r="D105" s="249">
        <v>0</v>
      </c>
      <c r="E105" s="247">
        <v>0</v>
      </c>
      <c r="F105" s="248">
        <v>0</v>
      </c>
      <c r="G105" s="249">
        <v>0</v>
      </c>
      <c r="H105" s="247">
        <v>0</v>
      </c>
      <c r="I105" s="248">
        <v>0</v>
      </c>
      <c r="J105" s="249">
        <v>0</v>
      </c>
      <c r="K105" s="247">
        <v>0</v>
      </c>
      <c r="L105" s="248">
        <v>1</v>
      </c>
      <c r="M105" s="250">
        <v>1</v>
      </c>
      <c r="N105" s="496">
        <v>0</v>
      </c>
      <c r="O105" s="248">
        <v>0</v>
      </c>
      <c r="P105" s="497">
        <v>0</v>
      </c>
      <c r="Q105" s="247">
        <f t="shared" si="28"/>
        <v>0</v>
      </c>
      <c r="R105" s="248">
        <f t="shared" si="28"/>
        <v>1</v>
      </c>
      <c r="S105" s="250">
        <f t="shared" si="28"/>
        <v>1</v>
      </c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</row>
    <row r="106" spans="1:39" ht="29.25" customHeight="1" thickBot="1" x14ac:dyDescent="0.35">
      <c r="A106" s="32" t="s">
        <v>38</v>
      </c>
      <c r="B106" s="498">
        <f>SUM(B103:B105)</f>
        <v>0</v>
      </c>
      <c r="C106" s="499">
        <f>SUM(C103:C105)</f>
        <v>0</v>
      </c>
      <c r="D106" s="500">
        <f>SUM(D103:D105)</f>
        <v>0</v>
      </c>
      <c r="E106" s="498">
        <f>SUM(E103:E105)</f>
        <v>0</v>
      </c>
      <c r="F106" s="289">
        <f>SUM(F103:F105)</f>
        <v>0</v>
      </c>
      <c r="G106" s="500">
        <f>SUM(G103:G105)</f>
        <v>0</v>
      </c>
      <c r="H106" s="498">
        <f>SUM(H103:H105)</f>
        <v>0</v>
      </c>
      <c r="I106" s="289">
        <f>SUM(I103:I105)</f>
        <v>0</v>
      </c>
      <c r="J106" s="290">
        <f>SUM(J103:J105)</f>
        <v>0</v>
      </c>
      <c r="K106" s="289">
        <f>SUM(K103:K105)</f>
        <v>0</v>
      </c>
      <c r="L106" s="289">
        <f>SUM(L103:L105)</f>
        <v>4</v>
      </c>
      <c r="M106" s="289">
        <f>SUM(M103:M105)</f>
        <v>4</v>
      </c>
      <c r="N106" s="501">
        <f>SUM(N103:N105)</f>
        <v>0</v>
      </c>
      <c r="O106" s="279">
        <f>SUM(O103:O105)</f>
        <v>1</v>
      </c>
      <c r="P106" s="502">
        <f>SUM(P103:P105)</f>
        <v>1</v>
      </c>
      <c r="Q106" s="501">
        <f>SUM(Q103:Q105)</f>
        <v>0</v>
      </c>
      <c r="R106" s="279">
        <f>SUM(R103:R105)</f>
        <v>5</v>
      </c>
      <c r="S106" s="502">
        <f>SUM(S103:S105)</f>
        <v>5</v>
      </c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4"/>
    </row>
    <row r="107" spans="1:39" ht="26.25" customHeight="1" thickBot="1" x14ac:dyDescent="0.3">
      <c r="A107" s="24"/>
      <c r="B107" s="165"/>
      <c r="C107" s="166"/>
      <c r="D107" s="165"/>
      <c r="E107" s="165"/>
      <c r="F107" s="165"/>
      <c r="G107" s="165"/>
      <c r="H107" s="165"/>
      <c r="I107" s="165"/>
      <c r="J107" s="165"/>
      <c r="K107" s="165"/>
      <c r="L107" s="165"/>
      <c r="M107" s="165"/>
      <c r="N107" s="167"/>
      <c r="O107" s="167"/>
      <c r="P107" s="167"/>
      <c r="Q107" s="167"/>
      <c r="R107" s="167"/>
      <c r="S107" s="167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</row>
    <row r="108" spans="1:39" ht="32.25" customHeight="1" thickBot="1" x14ac:dyDescent="0.35">
      <c r="A108" s="25" t="s">
        <v>45</v>
      </c>
      <c r="B108" s="168">
        <f>N98+Q106</f>
        <v>173</v>
      </c>
      <c r="C108" s="168">
        <f>O98+R106</f>
        <v>229</v>
      </c>
      <c r="D108" s="169">
        <f>P98+S106</f>
        <v>402</v>
      </c>
      <c r="E108" s="165"/>
      <c r="F108" s="165"/>
      <c r="G108" s="165"/>
      <c r="H108" s="165"/>
      <c r="I108" s="165"/>
      <c r="J108" s="165"/>
      <c r="K108" s="165"/>
      <c r="L108" s="165"/>
      <c r="M108" s="165"/>
      <c r="N108" s="167"/>
      <c r="O108" s="167"/>
      <c r="P108" s="167"/>
      <c r="Q108" s="167"/>
      <c r="R108" s="167"/>
      <c r="S108" s="167"/>
      <c r="T108" s="15"/>
      <c r="U108" s="15"/>
      <c r="V108" s="15"/>
      <c r="W108" s="15"/>
      <c r="X108" s="15"/>
      <c r="Y108" s="15"/>
      <c r="Z108" s="15"/>
      <c r="AA108" s="15"/>
      <c r="AB108" s="15"/>
      <c r="AC108" s="15"/>
      <c r="AD108" s="15"/>
      <c r="AE108" s="15"/>
      <c r="AF108" s="15"/>
      <c r="AG108" s="15"/>
      <c r="AH108" s="15"/>
    </row>
    <row r="109" spans="1:39" ht="7.5" hidden="1" customHeight="1" thickBot="1" x14ac:dyDescent="0.35">
      <c r="A109" s="446" t="s">
        <v>21</v>
      </c>
      <c r="B109" s="446"/>
      <c r="C109" s="446"/>
      <c r="D109" s="446"/>
      <c r="E109" s="446"/>
      <c r="F109" s="446"/>
      <c r="G109" s="446"/>
      <c r="H109" s="446"/>
      <c r="I109" s="446"/>
      <c r="J109" s="446"/>
      <c r="K109" s="446"/>
      <c r="L109" s="446"/>
      <c r="M109" s="446"/>
      <c r="N109" s="446"/>
      <c r="O109" s="446"/>
      <c r="P109" s="446"/>
      <c r="Q109" s="10"/>
      <c r="R109" s="10"/>
      <c r="S109" s="10"/>
      <c r="T109" s="15"/>
      <c r="U109" s="15"/>
      <c r="V109" s="15"/>
      <c r="W109" s="15"/>
      <c r="X109" s="15"/>
      <c r="Y109" s="15"/>
      <c r="Z109" s="15"/>
      <c r="AA109" s="15"/>
      <c r="AB109" s="15"/>
      <c r="AC109" s="15"/>
      <c r="AD109" s="15"/>
      <c r="AE109" s="15"/>
      <c r="AF109" s="15"/>
      <c r="AG109" s="15"/>
      <c r="AH109" s="15"/>
    </row>
    <row r="110" spans="1:39" ht="34.5" customHeight="1" x14ac:dyDescent="0.3">
      <c r="A110" s="447" t="s">
        <v>89</v>
      </c>
      <c r="B110" s="447"/>
      <c r="C110" s="447"/>
      <c r="D110" s="447"/>
      <c r="E110" s="447"/>
      <c r="F110" s="447"/>
      <c r="G110" s="447"/>
      <c r="H110" s="447"/>
      <c r="I110" s="447"/>
      <c r="J110" s="447"/>
      <c r="K110" s="447"/>
      <c r="L110" s="447"/>
      <c r="M110" s="447"/>
      <c r="N110" s="447"/>
      <c r="O110" s="447"/>
      <c r="P110" s="447"/>
      <c r="Q110" s="15"/>
      <c r="R110" s="15"/>
      <c r="S110" s="15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</row>
    <row r="111" spans="1:39" ht="26.25" customHeight="1" thickBot="1" x14ac:dyDescent="0.35">
      <c r="A111" s="447" t="s">
        <v>13</v>
      </c>
      <c r="B111" s="447"/>
      <c r="C111" s="447"/>
      <c r="D111" s="447"/>
      <c r="E111" s="447"/>
      <c r="F111" s="447"/>
      <c r="G111" s="447"/>
      <c r="H111" s="447"/>
      <c r="I111" s="447"/>
      <c r="J111" s="447"/>
      <c r="K111" s="447"/>
      <c r="L111" s="447"/>
      <c r="M111" s="447"/>
      <c r="N111" s="447"/>
      <c r="O111" s="447"/>
      <c r="P111" s="447"/>
      <c r="Q111" s="15"/>
      <c r="R111" s="15"/>
      <c r="S111" s="15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</row>
    <row r="112" spans="1:39" ht="42.75" customHeight="1" x14ac:dyDescent="0.25">
      <c r="A112" s="333" t="s">
        <v>37</v>
      </c>
      <c r="B112" s="448" t="s">
        <v>8</v>
      </c>
      <c r="C112" s="449"/>
      <c r="D112" s="450"/>
      <c r="E112" s="448" t="s">
        <v>9</v>
      </c>
      <c r="F112" s="449"/>
      <c r="G112" s="450"/>
      <c r="H112" s="448" t="s">
        <v>10</v>
      </c>
      <c r="I112" s="449"/>
      <c r="J112" s="450"/>
      <c r="K112" s="448" t="s">
        <v>22</v>
      </c>
      <c r="L112" s="449"/>
      <c r="M112" s="450"/>
      <c r="N112" s="448" t="s">
        <v>1</v>
      </c>
      <c r="O112" s="450"/>
      <c r="P112" s="454" t="s">
        <v>26</v>
      </c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</row>
    <row r="113" spans="1:34" ht="0.75" customHeight="1" thickBot="1" x14ac:dyDescent="0.3">
      <c r="A113" s="334"/>
      <c r="B113" s="451"/>
      <c r="C113" s="452"/>
      <c r="D113" s="453"/>
      <c r="E113" s="451"/>
      <c r="F113" s="452"/>
      <c r="G113" s="453"/>
      <c r="H113" s="451"/>
      <c r="I113" s="452"/>
      <c r="J113" s="453"/>
      <c r="K113" s="451"/>
      <c r="L113" s="452"/>
      <c r="M113" s="453"/>
      <c r="N113" s="451"/>
      <c r="O113" s="453"/>
      <c r="P113" s="455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</row>
    <row r="114" spans="1:34" ht="64.5" thickBot="1" x14ac:dyDescent="0.3">
      <c r="A114" s="335"/>
      <c r="B114" s="109" t="s">
        <v>30</v>
      </c>
      <c r="C114" s="110" t="s">
        <v>31</v>
      </c>
      <c r="D114" s="34" t="s">
        <v>3</v>
      </c>
      <c r="E114" s="109" t="s">
        <v>30</v>
      </c>
      <c r="F114" s="110" t="s">
        <v>31</v>
      </c>
      <c r="G114" s="34" t="s">
        <v>3</v>
      </c>
      <c r="H114" s="109" t="s">
        <v>30</v>
      </c>
      <c r="I114" s="110" t="s">
        <v>31</v>
      </c>
      <c r="J114" s="34" t="s">
        <v>3</v>
      </c>
      <c r="K114" s="109" t="s">
        <v>30</v>
      </c>
      <c r="L114" s="110" t="s">
        <v>31</v>
      </c>
      <c r="M114" s="34" t="s">
        <v>3</v>
      </c>
      <c r="N114" s="109" t="s">
        <v>30</v>
      </c>
      <c r="O114" s="110" t="s">
        <v>31</v>
      </c>
      <c r="P114" s="456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</row>
    <row r="115" spans="1:34" ht="30.75" customHeight="1" x14ac:dyDescent="0.25">
      <c r="A115" s="37" t="s">
        <v>14</v>
      </c>
      <c r="B115" s="336">
        <v>81</v>
      </c>
      <c r="C115" s="337">
        <v>185</v>
      </c>
      <c r="D115" s="338">
        <v>266</v>
      </c>
      <c r="E115" s="336">
        <v>93</v>
      </c>
      <c r="F115" s="337">
        <v>148</v>
      </c>
      <c r="G115" s="338">
        <v>241</v>
      </c>
      <c r="H115" s="336">
        <v>104</v>
      </c>
      <c r="I115" s="337">
        <v>131</v>
      </c>
      <c r="J115" s="338">
        <v>235</v>
      </c>
      <c r="K115" s="336">
        <v>77</v>
      </c>
      <c r="L115" s="337">
        <v>63</v>
      </c>
      <c r="M115" s="339">
        <v>140</v>
      </c>
      <c r="N115" s="177">
        <f t="shared" ref="N115:P123" si="29">B115+E115+H115+K115</f>
        <v>355</v>
      </c>
      <c r="O115" s="178">
        <f t="shared" si="29"/>
        <v>527</v>
      </c>
      <c r="P115" s="179">
        <f t="shared" si="29"/>
        <v>882</v>
      </c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 t="s">
        <v>40</v>
      </c>
      <c r="AE115" s="10"/>
      <c r="AF115" s="10"/>
      <c r="AG115" s="10"/>
      <c r="AH115" s="10"/>
    </row>
    <row r="116" spans="1:34" ht="40.5" customHeight="1" x14ac:dyDescent="0.3">
      <c r="A116" s="28" t="s">
        <v>43</v>
      </c>
      <c r="B116" s="193">
        <v>63</v>
      </c>
      <c r="C116" s="194">
        <v>64</v>
      </c>
      <c r="D116" s="195">
        <v>127</v>
      </c>
      <c r="E116" s="193">
        <v>94</v>
      </c>
      <c r="F116" s="194">
        <v>82</v>
      </c>
      <c r="G116" s="195">
        <v>176</v>
      </c>
      <c r="H116" s="193">
        <v>103</v>
      </c>
      <c r="I116" s="194">
        <v>34</v>
      </c>
      <c r="J116" s="196">
        <v>137</v>
      </c>
      <c r="K116" s="197">
        <v>38</v>
      </c>
      <c r="L116" s="194">
        <v>11</v>
      </c>
      <c r="M116" s="196">
        <v>49</v>
      </c>
      <c r="N116" s="177">
        <f t="shared" si="29"/>
        <v>298</v>
      </c>
      <c r="O116" s="178">
        <f t="shared" si="29"/>
        <v>191</v>
      </c>
      <c r="P116" s="179">
        <f t="shared" si="29"/>
        <v>489</v>
      </c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</row>
    <row r="117" spans="1:34" ht="25.5" customHeight="1" x14ac:dyDescent="0.25">
      <c r="A117" s="29" t="s">
        <v>15</v>
      </c>
      <c r="B117" s="193">
        <v>70</v>
      </c>
      <c r="C117" s="194">
        <v>54</v>
      </c>
      <c r="D117" s="195">
        <v>124</v>
      </c>
      <c r="E117" s="193">
        <v>99</v>
      </c>
      <c r="F117" s="194">
        <v>24</v>
      </c>
      <c r="G117" s="195">
        <v>123</v>
      </c>
      <c r="H117" s="193">
        <v>109</v>
      </c>
      <c r="I117" s="194">
        <v>32</v>
      </c>
      <c r="J117" s="195">
        <v>141</v>
      </c>
      <c r="K117" s="193">
        <v>62</v>
      </c>
      <c r="L117" s="194">
        <v>16</v>
      </c>
      <c r="M117" s="196">
        <v>78</v>
      </c>
      <c r="N117" s="177">
        <f t="shared" si="29"/>
        <v>340</v>
      </c>
      <c r="O117" s="178">
        <f t="shared" si="29"/>
        <v>126</v>
      </c>
      <c r="P117" s="179">
        <f t="shared" si="29"/>
        <v>466</v>
      </c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</row>
    <row r="118" spans="1:34" ht="42.75" customHeight="1" x14ac:dyDescent="0.25">
      <c r="A118" s="30" t="s">
        <v>16</v>
      </c>
      <c r="B118" s="180">
        <v>72</v>
      </c>
      <c r="C118" s="198">
        <v>79</v>
      </c>
      <c r="D118" s="199">
        <v>151</v>
      </c>
      <c r="E118" s="180">
        <v>114</v>
      </c>
      <c r="F118" s="198">
        <v>45</v>
      </c>
      <c r="G118" s="199">
        <v>159</v>
      </c>
      <c r="H118" s="180">
        <v>120</v>
      </c>
      <c r="I118" s="198">
        <v>42</v>
      </c>
      <c r="J118" s="199">
        <v>162</v>
      </c>
      <c r="K118" s="180">
        <v>105</v>
      </c>
      <c r="L118" s="198">
        <v>25</v>
      </c>
      <c r="M118" s="200">
        <v>130</v>
      </c>
      <c r="N118" s="177">
        <f t="shared" si="29"/>
        <v>411</v>
      </c>
      <c r="O118" s="178">
        <f t="shared" si="29"/>
        <v>191</v>
      </c>
      <c r="P118" s="179">
        <f t="shared" si="29"/>
        <v>602</v>
      </c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0"/>
      <c r="AH118" s="10"/>
    </row>
    <row r="119" spans="1:34" ht="30.75" customHeight="1" x14ac:dyDescent="0.25">
      <c r="A119" s="29" t="s">
        <v>17</v>
      </c>
      <c r="B119" s="201">
        <v>64</v>
      </c>
      <c r="C119" s="202">
        <v>77</v>
      </c>
      <c r="D119" s="203">
        <v>141</v>
      </c>
      <c r="E119" s="201">
        <v>80</v>
      </c>
      <c r="F119" s="202">
        <v>30</v>
      </c>
      <c r="G119" s="204">
        <v>110</v>
      </c>
      <c r="H119" s="205">
        <v>69</v>
      </c>
      <c r="I119" s="202">
        <v>16</v>
      </c>
      <c r="J119" s="203">
        <v>85</v>
      </c>
      <c r="K119" s="201">
        <v>0</v>
      </c>
      <c r="L119" s="202">
        <v>0</v>
      </c>
      <c r="M119" s="204">
        <v>0</v>
      </c>
      <c r="N119" s="177">
        <f t="shared" si="29"/>
        <v>213</v>
      </c>
      <c r="O119" s="178">
        <f t="shared" si="29"/>
        <v>123</v>
      </c>
      <c r="P119" s="179">
        <f t="shared" si="29"/>
        <v>336</v>
      </c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0"/>
      <c r="AH119" s="10"/>
    </row>
    <row r="120" spans="1:34" ht="45.75" customHeight="1" x14ac:dyDescent="0.25">
      <c r="A120" s="31" t="s">
        <v>70</v>
      </c>
      <c r="B120" s="297">
        <v>91</v>
      </c>
      <c r="C120" s="298">
        <v>373</v>
      </c>
      <c r="D120" s="299">
        <v>464</v>
      </c>
      <c r="E120" s="297">
        <v>134</v>
      </c>
      <c r="F120" s="298">
        <v>150</v>
      </c>
      <c r="G120" s="299">
        <v>284</v>
      </c>
      <c r="H120" s="297">
        <v>77</v>
      </c>
      <c r="I120" s="298">
        <v>98</v>
      </c>
      <c r="J120" s="299">
        <v>175</v>
      </c>
      <c r="K120" s="297">
        <v>0</v>
      </c>
      <c r="L120" s="298">
        <v>0</v>
      </c>
      <c r="M120" s="300">
        <v>0</v>
      </c>
      <c r="N120" s="301">
        <f t="shared" si="29"/>
        <v>302</v>
      </c>
      <c r="O120" s="302">
        <f>C120+F120+I120+L120</f>
        <v>621</v>
      </c>
      <c r="P120" s="303">
        <f t="shared" si="29"/>
        <v>923</v>
      </c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0"/>
      <c r="AH120" s="10"/>
    </row>
    <row r="121" spans="1:34" ht="43.5" customHeight="1" x14ac:dyDescent="0.25">
      <c r="A121" s="296" t="s">
        <v>76</v>
      </c>
      <c r="B121" s="193">
        <v>0</v>
      </c>
      <c r="C121" s="194">
        <v>12</v>
      </c>
      <c r="D121" s="195">
        <v>12</v>
      </c>
      <c r="E121" s="193">
        <v>0</v>
      </c>
      <c r="F121" s="194">
        <v>0</v>
      </c>
      <c r="G121" s="195">
        <v>0</v>
      </c>
      <c r="H121" s="193">
        <v>0</v>
      </c>
      <c r="I121" s="194">
        <v>0</v>
      </c>
      <c r="J121" s="195">
        <v>0</v>
      </c>
      <c r="K121" s="193">
        <v>0</v>
      </c>
      <c r="L121" s="194">
        <v>0</v>
      </c>
      <c r="M121" s="196">
        <v>0</v>
      </c>
      <c r="N121" s="242">
        <f t="shared" si="29"/>
        <v>0</v>
      </c>
      <c r="O121" s="241">
        <f t="shared" si="29"/>
        <v>12</v>
      </c>
      <c r="P121" s="179">
        <f t="shared" si="29"/>
        <v>12</v>
      </c>
      <c r="Y121" s="10"/>
      <c r="Z121" s="10"/>
      <c r="AA121" s="10"/>
      <c r="AB121" s="10"/>
      <c r="AC121" s="10"/>
      <c r="AD121" s="10"/>
      <c r="AE121" s="10"/>
      <c r="AF121" s="10"/>
      <c r="AG121" s="10"/>
      <c r="AH121" s="10"/>
    </row>
    <row r="122" spans="1:34" ht="31.5" customHeight="1" x14ac:dyDescent="0.25">
      <c r="A122" s="304" t="s">
        <v>75</v>
      </c>
      <c r="B122" s="206">
        <v>0</v>
      </c>
      <c r="C122" s="207">
        <v>87</v>
      </c>
      <c r="D122" s="208">
        <v>87</v>
      </c>
      <c r="E122" s="206">
        <v>0</v>
      </c>
      <c r="F122" s="207">
        <v>47</v>
      </c>
      <c r="G122" s="208">
        <v>47</v>
      </c>
      <c r="H122" s="206">
        <v>0</v>
      </c>
      <c r="I122" s="207">
        <v>0</v>
      </c>
      <c r="J122" s="208">
        <v>0</v>
      </c>
      <c r="K122" s="206">
        <v>0</v>
      </c>
      <c r="L122" s="207">
        <v>0</v>
      </c>
      <c r="M122" s="209">
        <v>0</v>
      </c>
      <c r="N122" s="177">
        <f t="shared" si="29"/>
        <v>0</v>
      </c>
      <c r="O122" s="178">
        <f t="shared" si="29"/>
        <v>134</v>
      </c>
      <c r="P122" s="305">
        <f t="shared" si="29"/>
        <v>134</v>
      </c>
      <c r="Y122" s="10"/>
      <c r="Z122" s="10"/>
      <c r="AA122" s="10"/>
      <c r="AB122" s="10"/>
      <c r="AC122" s="10"/>
      <c r="AD122" s="10"/>
      <c r="AE122" s="10"/>
      <c r="AF122" s="10"/>
      <c r="AG122" s="10"/>
      <c r="AH122" s="10"/>
    </row>
    <row r="123" spans="1:34" ht="48.75" customHeight="1" thickBot="1" x14ac:dyDescent="0.3">
      <c r="A123" s="27" t="s">
        <v>34</v>
      </c>
      <c r="B123" s="181">
        <v>64</v>
      </c>
      <c r="C123" s="182">
        <v>228</v>
      </c>
      <c r="D123" s="183">
        <v>292</v>
      </c>
      <c r="E123" s="181">
        <v>60</v>
      </c>
      <c r="F123" s="182">
        <v>226</v>
      </c>
      <c r="G123" s="183">
        <v>286</v>
      </c>
      <c r="H123" s="181">
        <v>71</v>
      </c>
      <c r="I123" s="182">
        <v>105</v>
      </c>
      <c r="J123" s="183">
        <v>176</v>
      </c>
      <c r="K123" s="181">
        <v>59</v>
      </c>
      <c r="L123" s="182">
        <v>44</v>
      </c>
      <c r="M123" s="184">
        <v>103</v>
      </c>
      <c r="N123" s="177">
        <f t="shared" si="29"/>
        <v>254</v>
      </c>
      <c r="O123" s="178">
        <f t="shared" si="29"/>
        <v>603</v>
      </c>
      <c r="P123" s="179">
        <f t="shared" si="29"/>
        <v>857</v>
      </c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0"/>
      <c r="AH123" s="10"/>
    </row>
    <row r="124" spans="1:34" ht="31.5" customHeight="1" thickBot="1" x14ac:dyDescent="0.3">
      <c r="A124" s="94" t="s">
        <v>53</v>
      </c>
      <c r="B124" s="306">
        <f t="shared" ref="B124:P124" si="30">SUM(B115:B123)</f>
        <v>505</v>
      </c>
      <c r="C124" s="111">
        <f t="shared" si="30"/>
        <v>1159</v>
      </c>
      <c r="D124" s="112">
        <f t="shared" si="30"/>
        <v>1664</v>
      </c>
      <c r="E124" s="306">
        <f t="shared" si="30"/>
        <v>674</v>
      </c>
      <c r="F124" s="111">
        <f t="shared" si="30"/>
        <v>752</v>
      </c>
      <c r="G124" s="112">
        <f t="shared" si="30"/>
        <v>1426</v>
      </c>
      <c r="H124" s="306">
        <f t="shared" si="30"/>
        <v>653</v>
      </c>
      <c r="I124" s="111">
        <f t="shared" si="30"/>
        <v>458</v>
      </c>
      <c r="J124" s="113">
        <f t="shared" si="30"/>
        <v>1111</v>
      </c>
      <c r="K124" s="114">
        <f t="shared" si="30"/>
        <v>341</v>
      </c>
      <c r="L124" s="111">
        <f t="shared" si="30"/>
        <v>159</v>
      </c>
      <c r="M124" s="113">
        <f t="shared" si="30"/>
        <v>500</v>
      </c>
      <c r="N124" s="340">
        <f t="shared" si="30"/>
        <v>2173</v>
      </c>
      <c r="O124" s="115">
        <f t="shared" si="30"/>
        <v>2528</v>
      </c>
      <c r="P124" s="116">
        <f t="shared" si="30"/>
        <v>4701</v>
      </c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0"/>
      <c r="AH124" s="10"/>
    </row>
    <row r="125" spans="1:34" ht="30" customHeight="1" x14ac:dyDescent="0.3">
      <c r="A125" s="461" t="s">
        <v>18</v>
      </c>
      <c r="B125" s="461"/>
      <c r="C125" s="461"/>
      <c r="D125" s="461"/>
      <c r="E125" s="461"/>
      <c r="F125" s="461"/>
      <c r="G125" s="461"/>
      <c r="H125" s="461"/>
      <c r="I125" s="461"/>
      <c r="J125" s="461"/>
      <c r="K125" s="461"/>
      <c r="L125" s="461"/>
      <c r="M125" s="461"/>
      <c r="N125" s="461"/>
      <c r="O125" s="461"/>
      <c r="P125" s="461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0"/>
      <c r="AH125" s="10"/>
    </row>
    <row r="126" spans="1:34" ht="45" customHeight="1" x14ac:dyDescent="0.25">
      <c r="A126" s="460" t="s">
        <v>82</v>
      </c>
      <c r="B126" s="460"/>
      <c r="C126" s="460"/>
      <c r="D126" s="460"/>
      <c r="E126" s="460"/>
      <c r="F126" s="460"/>
      <c r="G126" s="460"/>
      <c r="H126" s="460"/>
      <c r="I126" s="460"/>
      <c r="J126" s="460"/>
      <c r="K126" s="460"/>
      <c r="L126" s="460"/>
      <c r="M126" s="460"/>
      <c r="N126" s="460"/>
      <c r="O126" s="460"/>
      <c r="P126" s="460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0"/>
      <c r="AH126" s="10"/>
    </row>
    <row r="127" spans="1:34" ht="24" customHeight="1" thickBot="1" x14ac:dyDescent="0.35">
      <c r="A127" s="446" t="s">
        <v>13</v>
      </c>
      <c r="B127" s="446"/>
      <c r="C127" s="446"/>
      <c r="D127" s="446"/>
      <c r="E127" s="446"/>
      <c r="F127" s="446"/>
      <c r="G127" s="446"/>
      <c r="H127" s="446"/>
      <c r="I127" s="446"/>
      <c r="J127" s="446"/>
      <c r="K127" s="446"/>
      <c r="L127" s="446"/>
      <c r="M127" s="446"/>
      <c r="N127" s="446"/>
      <c r="O127" s="446"/>
      <c r="P127" s="446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0"/>
      <c r="AH127" s="10"/>
    </row>
    <row r="128" spans="1:34" ht="30.75" customHeight="1" x14ac:dyDescent="0.25">
      <c r="A128" s="100" t="s">
        <v>37</v>
      </c>
      <c r="B128" s="448" t="s">
        <v>8</v>
      </c>
      <c r="C128" s="449"/>
      <c r="D128" s="450"/>
      <c r="E128" s="448" t="s">
        <v>9</v>
      </c>
      <c r="F128" s="449"/>
      <c r="G128" s="450"/>
      <c r="H128" s="448" t="s">
        <v>10</v>
      </c>
      <c r="I128" s="449"/>
      <c r="J128" s="450"/>
      <c r="K128" s="448" t="s">
        <v>22</v>
      </c>
      <c r="L128" s="449"/>
      <c r="M128" s="450"/>
      <c r="N128" s="448" t="s">
        <v>1</v>
      </c>
      <c r="O128" s="450"/>
      <c r="P128" s="454" t="s">
        <v>23</v>
      </c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0"/>
      <c r="AH128" s="10"/>
    </row>
    <row r="129" spans="1:34" ht="11.25" customHeight="1" thickBot="1" x14ac:dyDescent="0.3">
      <c r="A129" s="101"/>
      <c r="B129" s="451"/>
      <c r="C129" s="452"/>
      <c r="D129" s="453"/>
      <c r="E129" s="451"/>
      <c r="F129" s="452"/>
      <c r="G129" s="453"/>
      <c r="H129" s="451"/>
      <c r="I129" s="452"/>
      <c r="J129" s="453"/>
      <c r="K129" s="451"/>
      <c r="L129" s="452"/>
      <c r="M129" s="453"/>
      <c r="N129" s="451"/>
      <c r="O129" s="453"/>
      <c r="P129" s="455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 t="s">
        <v>42</v>
      </c>
      <c r="AE129" s="10"/>
      <c r="AF129" s="10"/>
      <c r="AG129" s="10"/>
      <c r="AH129" s="10"/>
    </row>
    <row r="130" spans="1:34" ht="69.75" customHeight="1" thickBot="1" x14ac:dyDescent="0.3">
      <c r="A130" s="101"/>
      <c r="B130" s="117" t="s">
        <v>30</v>
      </c>
      <c r="C130" s="118" t="s">
        <v>31</v>
      </c>
      <c r="D130" s="34" t="s">
        <v>3</v>
      </c>
      <c r="E130" s="117" t="s">
        <v>30</v>
      </c>
      <c r="F130" s="118" t="s">
        <v>31</v>
      </c>
      <c r="G130" s="34" t="s">
        <v>3</v>
      </c>
      <c r="H130" s="117" t="s">
        <v>30</v>
      </c>
      <c r="I130" s="118" t="s">
        <v>31</v>
      </c>
      <c r="J130" s="34" t="s">
        <v>3</v>
      </c>
      <c r="K130" s="117" t="s">
        <v>30</v>
      </c>
      <c r="L130" s="118" t="s">
        <v>31</v>
      </c>
      <c r="M130" s="34" t="s">
        <v>3</v>
      </c>
      <c r="N130" s="117" t="s">
        <v>30</v>
      </c>
      <c r="O130" s="118" t="s">
        <v>31</v>
      </c>
      <c r="P130" s="455"/>
      <c r="Q130" s="10"/>
      <c r="R130" s="10"/>
      <c r="S130" s="10"/>
      <c r="T130" s="10" t="s">
        <v>48</v>
      </c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0"/>
      <c r="AH130" s="10"/>
    </row>
    <row r="131" spans="1:34" ht="30" customHeight="1" x14ac:dyDescent="0.25">
      <c r="A131" s="292" t="s">
        <v>14</v>
      </c>
      <c r="B131" s="331">
        <v>0</v>
      </c>
      <c r="C131" s="210">
        <v>39</v>
      </c>
      <c r="D131" s="211">
        <v>39</v>
      </c>
      <c r="E131" s="331">
        <v>0</v>
      </c>
      <c r="F131" s="210">
        <v>89</v>
      </c>
      <c r="G131" s="211">
        <v>89</v>
      </c>
      <c r="H131" s="331">
        <v>0</v>
      </c>
      <c r="I131" s="210">
        <v>7</v>
      </c>
      <c r="J131" s="211">
        <v>7</v>
      </c>
      <c r="K131" s="336">
        <v>0</v>
      </c>
      <c r="L131" s="210">
        <v>0</v>
      </c>
      <c r="M131" s="212">
        <v>0</v>
      </c>
      <c r="N131" s="213">
        <f t="shared" ref="N131:P136" si="31">B131+E131+H131+K131</f>
        <v>0</v>
      </c>
      <c r="O131" s="214">
        <f t="shared" si="31"/>
        <v>135</v>
      </c>
      <c r="P131" s="341">
        <f t="shared" si="31"/>
        <v>135</v>
      </c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0"/>
      <c r="AH131" s="10"/>
    </row>
    <row r="132" spans="1:34" ht="39" customHeight="1" x14ac:dyDescent="0.3">
      <c r="A132" s="28" t="s">
        <v>43</v>
      </c>
      <c r="B132" s="185">
        <v>0</v>
      </c>
      <c r="C132" s="215">
        <v>61</v>
      </c>
      <c r="D132" s="216">
        <v>61</v>
      </c>
      <c r="E132" s="185">
        <v>15</v>
      </c>
      <c r="F132" s="215">
        <v>25</v>
      </c>
      <c r="G132" s="216">
        <v>40</v>
      </c>
      <c r="H132" s="185">
        <v>11</v>
      </c>
      <c r="I132" s="215">
        <v>13</v>
      </c>
      <c r="J132" s="216">
        <v>24</v>
      </c>
      <c r="K132" s="185">
        <v>7</v>
      </c>
      <c r="L132" s="215">
        <v>16</v>
      </c>
      <c r="M132" s="216">
        <v>23</v>
      </c>
      <c r="N132" s="217">
        <f t="shared" si="31"/>
        <v>33</v>
      </c>
      <c r="O132" s="218">
        <f t="shared" si="31"/>
        <v>115</v>
      </c>
      <c r="P132" s="219">
        <f t="shared" si="31"/>
        <v>148</v>
      </c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0"/>
      <c r="AH132" s="10"/>
    </row>
    <row r="133" spans="1:34" ht="31.5" customHeight="1" x14ac:dyDescent="0.25">
      <c r="A133" s="29" t="s">
        <v>15</v>
      </c>
      <c r="B133" s="185">
        <v>0</v>
      </c>
      <c r="C133" s="215">
        <v>14</v>
      </c>
      <c r="D133" s="216">
        <v>14</v>
      </c>
      <c r="E133" s="185">
        <v>0</v>
      </c>
      <c r="F133" s="215">
        <v>10</v>
      </c>
      <c r="G133" s="216">
        <v>10</v>
      </c>
      <c r="H133" s="185">
        <v>0</v>
      </c>
      <c r="I133" s="215">
        <v>24</v>
      </c>
      <c r="J133" s="216">
        <v>24</v>
      </c>
      <c r="K133" s="185">
        <v>0</v>
      </c>
      <c r="L133" s="215">
        <v>2</v>
      </c>
      <c r="M133" s="216">
        <v>2</v>
      </c>
      <c r="N133" s="217">
        <f>B133+E133+H133+K133</f>
        <v>0</v>
      </c>
      <c r="O133" s="218">
        <f t="shared" si="31"/>
        <v>50</v>
      </c>
      <c r="P133" s="219">
        <f t="shared" si="31"/>
        <v>50</v>
      </c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0"/>
      <c r="AH133" s="10"/>
    </row>
    <row r="134" spans="1:34" ht="34.5" customHeight="1" x14ac:dyDescent="0.25">
      <c r="A134" s="29" t="s">
        <v>16</v>
      </c>
      <c r="B134" s="185">
        <v>0</v>
      </c>
      <c r="C134" s="215">
        <v>19</v>
      </c>
      <c r="D134" s="216">
        <v>19</v>
      </c>
      <c r="E134" s="185">
        <v>10</v>
      </c>
      <c r="F134" s="215">
        <v>19</v>
      </c>
      <c r="G134" s="216">
        <v>29</v>
      </c>
      <c r="H134" s="185">
        <v>9</v>
      </c>
      <c r="I134" s="215">
        <v>0</v>
      </c>
      <c r="J134" s="216">
        <v>9</v>
      </c>
      <c r="K134" s="185">
        <v>6</v>
      </c>
      <c r="L134" s="215">
        <v>11</v>
      </c>
      <c r="M134" s="216">
        <v>17</v>
      </c>
      <c r="N134" s="217">
        <f>B134+E134+H134+K134</f>
        <v>25</v>
      </c>
      <c r="O134" s="218">
        <f t="shared" si="31"/>
        <v>49</v>
      </c>
      <c r="P134" s="219">
        <f t="shared" si="31"/>
        <v>74</v>
      </c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0"/>
      <c r="AH134" s="10"/>
    </row>
    <row r="135" spans="1:34" ht="42.75" customHeight="1" x14ac:dyDescent="0.25">
      <c r="A135" s="119" t="s">
        <v>34</v>
      </c>
      <c r="B135" s="180">
        <v>0</v>
      </c>
      <c r="C135" s="198">
        <v>0</v>
      </c>
      <c r="D135" s="199">
        <v>0</v>
      </c>
      <c r="E135" s="180">
        <v>0</v>
      </c>
      <c r="F135" s="198">
        <v>0</v>
      </c>
      <c r="G135" s="199">
        <v>0</v>
      </c>
      <c r="H135" s="180">
        <v>0</v>
      </c>
      <c r="I135" s="198">
        <v>37</v>
      </c>
      <c r="J135" s="199">
        <v>37</v>
      </c>
      <c r="K135" s="180">
        <v>0</v>
      </c>
      <c r="L135" s="198">
        <v>0</v>
      </c>
      <c r="M135" s="200">
        <v>0</v>
      </c>
      <c r="N135" s="220">
        <f t="shared" ref="N135" si="32">B135+E135+H135+K135</f>
        <v>0</v>
      </c>
      <c r="O135" s="221">
        <f t="shared" si="31"/>
        <v>37</v>
      </c>
      <c r="P135" s="222">
        <f t="shared" si="31"/>
        <v>37</v>
      </c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0"/>
      <c r="AH135" s="10"/>
    </row>
    <row r="136" spans="1:34" ht="33.75" customHeight="1" thickBot="1" x14ac:dyDescent="0.3">
      <c r="A136" s="120" t="s">
        <v>17</v>
      </c>
      <c r="B136" s="186">
        <v>0</v>
      </c>
      <c r="C136" s="223">
        <v>12</v>
      </c>
      <c r="D136" s="224">
        <v>12</v>
      </c>
      <c r="E136" s="186">
        <v>0</v>
      </c>
      <c r="F136" s="223">
        <v>0</v>
      </c>
      <c r="G136" s="224">
        <v>0</v>
      </c>
      <c r="H136" s="186">
        <v>0</v>
      </c>
      <c r="I136" s="223">
        <v>26</v>
      </c>
      <c r="J136" s="224">
        <v>26</v>
      </c>
      <c r="K136" s="186">
        <v>0</v>
      </c>
      <c r="L136" s="223">
        <v>0</v>
      </c>
      <c r="M136" s="224">
        <v>0</v>
      </c>
      <c r="N136" s="225">
        <f t="shared" si="31"/>
        <v>0</v>
      </c>
      <c r="O136" s="226">
        <f t="shared" si="31"/>
        <v>38</v>
      </c>
      <c r="P136" s="227">
        <f t="shared" si="31"/>
        <v>38</v>
      </c>
      <c r="Q136" s="10"/>
      <c r="R136" s="10"/>
      <c r="S136" s="10"/>
      <c r="T136" s="10"/>
      <c r="U136" s="10"/>
      <c r="V136" s="10"/>
      <c r="W136" s="10"/>
      <c r="X136" s="10"/>
    </row>
    <row r="137" spans="1:34" ht="30.75" customHeight="1" thickBot="1" x14ac:dyDescent="0.25">
      <c r="A137" s="94" t="s">
        <v>53</v>
      </c>
      <c r="B137" s="121">
        <f>SUM(B131:B136)</f>
        <v>0</v>
      </c>
      <c r="C137" s="121">
        <f t="shared" ref="C137:O137" si="33">SUM(C131:C136)</f>
        <v>145</v>
      </c>
      <c r="D137" s="121">
        <f t="shared" si="33"/>
        <v>145</v>
      </c>
      <c r="E137" s="121">
        <f t="shared" si="33"/>
        <v>25</v>
      </c>
      <c r="F137" s="121">
        <f t="shared" si="33"/>
        <v>143</v>
      </c>
      <c r="G137" s="122">
        <f t="shared" si="33"/>
        <v>168</v>
      </c>
      <c r="H137" s="257">
        <f t="shared" si="33"/>
        <v>20</v>
      </c>
      <c r="I137" s="121">
        <f t="shared" si="33"/>
        <v>107</v>
      </c>
      <c r="J137" s="121">
        <f t="shared" si="33"/>
        <v>127</v>
      </c>
      <c r="K137" s="121">
        <f t="shared" si="33"/>
        <v>13</v>
      </c>
      <c r="L137" s="121">
        <f t="shared" si="33"/>
        <v>29</v>
      </c>
      <c r="M137" s="121">
        <f t="shared" si="33"/>
        <v>42</v>
      </c>
      <c r="N137" s="121">
        <f t="shared" si="33"/>
        <v>58</v>
      </c>
      <c r="O137" s="121">
        <f t="shared" si="33"/>
        <v>424</v>
      </c>
      <c r="P137" s="122">
        <f>SUM(P131:P136)</f>
        <v>482</v>
      </c>
    </row>
    <row r="138" spans="1:34" ht="39" customHeight="1" x14ac:dyDescent="0.3">
      <c r="A138" s="446" t="s">
        <v>54</v>
      </c>
      <c r="B138" s="446"/>
      <c r="C138" s="446"/>
      <c r="D138" s="446"/>
      <c r="E138" s="446"/>
      <c r="F138" s="446"/>
      <c r="G138" s="446"/>
      <c r="H138" s="446"/>
      <c r="I138" s="446"/>
      <c r="J138" s="446"/>
      <c r="K138" s="446"/>
      <c r="L138" s="446"/>
      <c r="M138" s="446"/>
      <c r="N138" s="446"/>
      <c r="O138" s="446"/>
      <c r="P138" s="446"/>
    </row>
    <row r="139" spans="1:34" ht="28.5" customHeight="1" thickBot="1" x14ac:dyDescent="0.25">
      <c r="A139" s="460" t="s">
        <v>82</v>
      </c>
      <c r="B139" s="460"/>
      <c r="C139" s="460"/>
      <c r="D139" s="460"/>
      <c r="E139" s="460"/>
      <c r="F139" s="460"/>
      <c r="G139" s="460"/>
      <c r="H139" s="460"/>
      <c r="I139" s="460"/>
      <c r="J139" s="460"/>
      <c r="K139" s="460"/>
      <c r="L139" s="460"/>
      <c r="M139" s="460"/>
      <c r="N139" s="460"/>
      <c r="O139" s="460"/>
      <c r="P139" s="460"/>
    </row>
    <row r="140" spans="1:34" ht="24" customHeight="1" x14ac:dyDescent="0.2">
      <c r="A140" s="172" t="s">
        <v>37</v>
      </c>
      <c r="B140" s="457" t="s">
        <v>8</v>
      </c>
      <c r="C140" s="449"/>
      <c r="D140" s="458"/>
      <c r="E140" s="457" t="s">
        <v>9</v>
      </c>
      <c r="F140" s="449"/>
      <c r="G140" s="458"/>
      <c r="H140" s="457" t="s">
        <v>10</v>
      </c>
      <c r="I140" s="449"/>
      <c r="J140" s="458"/>
      <c r="K140" s="457" t="s">
        <v>22</v>
      </c>
      <c r="L140" s="449"/>
      <c r="M140" s="458"/>
      <c r="N140" s="457" t="s">
        <v>1</v>
      </c>
      <c r="O140" s="458"/>
      <c r="P140" s="454" t="s">
        <v>23</v>
      </c>
      <c r="S140" s="1" t="s">
        <v>48</v>
      </c>
    </row>
    <row r="141" spans="1:34" ht="24.75" customHeight="1" thickBot="1" x14ac:dyDescent="0.25">
      <c r="A141" s="173"/>
      <c r="B141" s="459"/>
      <c r="C141" s="452"/>
      <c r="D141" s="453"/>
      <c r="E141" s="459"/>
      <c r="F141" s="452"/>
      <c r="G141" s="453"/>
      <c r="H141" s="459"/>
      <c r="I141" s="452"/>
      <c r="J141" s="453"/>
      <c r="K141" s="459"/>
      <c r="L141" s="452"/>
      <c r="M141" s="453"/>
      <c r="N141" s="459"/>
      <c r="O141" s="453"/>
      <c r="P141" s="455"/>
    </row>
    <row r="142" spans="1:34" ht="76.5" customHeight="1" thickBot="1" x14ac:dyDescent="0.25">
      <c r="A142" s="173"/>
      <c r="B142" s="117" t="s">
        <v>30</v>
      </c>
      <c r="C142" s="118" t="s">
        <v>31</v>
      </c>
      <c r="D142" s="34" t="s">
        <v>3</v>
      </c>
      <c r="E142" s="117" t="s">
        <v>30</v>
      </c>
      <c r="F142" s="118" t="s">
        <v>31</v>
      </c>
      <c r="G142" s="34" t="s">
        <v>3</v>
      </c>
      <c r="H142" s="117" t="s">
        <v>30</v>
      </c>
      <c r="I142" s="118" t="s">
        <v>31</v>
      </c>
      <c r="J142" s="34" t="s">
        <v>3</v>
      </c>
      <c r="K142" s="117" t="s">
        <v>30</v>
      </c>
      <c r="L142" s="118" t="s">
        <v>31</v>
      </c>
      <c r="M142" s="34" t="s">
        <v>3</v>
      </c>
      <c r="N142" s="117" t="s">
        <v>30</v>
      </c>
      <c r="O142" s="118" t="s">
        <v>31</v>
      </c>
      <c r="P142" s="455"/>
    </row>
    <row r="143" spans="1:34" ht="26.25" customHeight="1" thickBot="1" x14ac:dyDescent="0.25">
      <c r="A143" s="97" t="s">
        <v>70</v>
      </c>
      <c r="B143" s="332">
        <v>0</v>
      </c>
      <c r="C143" s="187">
        <v>3</v>
      </c>
      <c r="D143" s="188">
        <v>3</v>
      </c>
      <c r="E143" s="332">
        <v>0</v>
      </c>
      <c r="F143" s="187">
        <v>68</v>
      </c>
      <c r="G143" s="188">
        <v>68</v>
      </c>
      <c r="H143" s="332">
        <v>0</v>
      </c>
      <c r="I143" s="187">
        <v>93</v>
      </c>
      <c r="J143" s="188">
        <v>93</v>
      </c>
      <c r="K143" s="332">
        <v>0</v>
      </c>
      <c r="L143" s="187">
        <v>0</v>
      </c>
      <c r="M143" s="258">
        <v>0</v>
      </c>
      <c r="N143" s="259">
        <f>B143+E143+H143+K143</f>
        <v>0</v>
      </c>
      <c r="O143" s="260">
        <f t="shared" ref="O143" si="34">C143+F143+I143+L143</f>
        <v>164</v>
      </c>
      <c r="P143" s="261">
        <f>D143+G143+J143+M143</f>
        <v>164</v>
      </c>
    </row>
    <row r="144" spans="1:34" ht="26.25" customHeight="1" thickBot="1" x14ac:dyDescent="0.25"/>
    <row r="145" spans="1:12" ht="32.25" customHeight="1" thickBot="1" x14ac:dyDescent="0.25">
      <c r="A145" s="25" t="s">
        <v>19</v>
      </c>
      <c r="B145" s="164">
        <f>N124+N137+N143</f>
        <v>2231</v>
      </c>
      <c r="C145" s="164">
        <f>O124+O137+O143</f>
        <v>3116</v>
      </c>
      <c r="D145" s="122">
        <f>P124+P137+P143</f>
        <v>5347</v>
      </c>
    </row>
    <row r="146" spans="1:12" ht="17.25" customHeight="1" thickBot="1" x14ac:dyDescent="0.3">
      <c r="B146" s="10"/>
      <c r="C146" s="10"/>
      <c r="D146" s="10"/>
    </row>
    <row r="147" spans="1:12" ht="13.5" hidden="1" thickBot="1" x14ac:dyDescent="0.25"/>
    <row r="148" spans="1:12" ht="45.75" customHeight="1" thickBot="1" x14ac:dyDescent="0.25">
      <c r="A148" s="23" t="s">
        <v>33</v>
      </c>
      <c r="B148" s="169">
        <f>B83+B108+B145</f>
        <v>15976</v>
      </c>
      <c r="C148" s="169">
        <f>C83+C108+C145</f>
        <v>10360</v>
      </c>
      <c r="D148" s="169">
        <f>D83+D108+D145</f>
        <v>26336</v>
      </c>
      <c r="L148" s="1" t="s">
        <v>48</v>
      </c>
    </row>
    <row r="152" spans="1:12" ht="20.25" x14ac:dyDescent="0.3">
      <c r="B152" s="16"/>
    </row>
    <row r="153" spans="1:12" ht="26.25" x14ac:dyDescent="0.4">
      <c r="A153" s="26"/>
      <c r="B153" s="26"/>
      <c r="C153" s="26"/>
      <c r="D153" s="26"/>
      <c r="E153" s="26"/>
      <c r="F153" s="26"/>
      <c r="G153" s="26"/>
      <c r="H153" s="26"/>
    </row>
  </sheetData>
  <mergeCells count="119">
    <mergeCell ref="B140:D141"/>
    <mergeCell ref="E140:G141"/>
    <mergeCell ref="H140:J141"/>
    <mergeCell ref="K140:M141"/>
    <mergeCell ref="N140:O141"/>
    <mergeCell ref="P140:P142"/>
    <mergeCell ref="A138:P138"/>
    <mergeCell ref="A139:P139"/>
    <mergeCell ref="A125:P125"/>
    <mergeCell ref="A126:P126"/>
    <mergeCell ref="A127:P127"/>
    <mergeCell ref="B128:D129"/>
    <mergeCell ref="E128:G129"/>
    <mergeCell ref="H128:J129"/>
    <mergeCell ref="K128:M129"/>
    <mergeCell ref="N128:O129"/>
    <mergeCell ref="P128:P130"/>
    <mergeCell ref="A109:P109"/>
    <mergeCell ref="A110:P110"/>
    <mergeCell ref="A111:P111"/>
    <mergeCell ref="B112:D113"/>
    <mergeCell ref="E112:G113"/>
    <mergeCell ref="H112:J113"/>
    <mergeCell ref="K112:M113"/>
    <mergeCell ref="N112:O113"/>
    <mergeCell ref="P112:P114"/>
    <mergeCell ref="Q101:S101"/>
    <mergeCell ref="A99:P100"/>
    <mergeCell ref="B101:D101"/>
    <mergeCell ref="E101:G101"/>
    <mergeCell ref="H101:J101"/>
    <mergeCell ref="K101:M101"/>
    <mergeCell ref="N101:P101"/>
    <mergeCell ref="N86:P86"/>
    <mergeCell ref="H86:J86"/>
    <mergeCell ref="K86:M86"/>
    <mergeCell ref="A84:M85"/>
    <mergeCell ref="A67:A69"/>
    <mergeCell ref="B67:D68"/>
    <mergeCell ref="B86:D86"/>
    <mergeCell ref="E86:G86"/>
    <mergeCell ref="E67:G68"/>
    <mergeCell ref="H67:J68"/>
    <mergeCell ref="K67:M68"/>
    <mergeCell ref="W67:Y67"/>
    <mergeCell ref="A24:AE24"/>
    <mergeCell ref="A44:V44"/>
    <mergeCell ref="A45:A47"/>
    <mergeCell ref="T45:V45"/>
    <mergeCell ref="T46:V46"/>
    <mergeCell ref="N67:P68"/>
    <mergeCell ref="Q67:S68"/>
    <mergeCell ref="T67:V67"/>
    <mergeCell ref="B57:D57"/>
    <mergeCell ref="E57:G57"/>
    <mergeCell ref="H57:J57"/>
    <mergeCell ref="K57:M57"/>
    <mergeCell ref="N57:P57"/>
    <mergeCell ref="Q57:S57"/>
    <mergeCell ref="B45:D45"/>
    <mergeCell ref="E45:G45"/>
    <mergeCell ref="Z67:AB67"/>
    <mergeCell ref="AC67:AE68"/>
    <mergeCell ref="T68:V68"/>
    <mergeCell ref="W68:Y68"/>
    <mergeCell ref="Z68:AB68"/>
    <mergeCell ref="A25:AE25"/>
    <mergeCell ref="A26:AE26"/>
    <mergeCell ref="A27:A29"/>
    <mergeCell ref="A2:AE2"/>
    <mergeCell ref="A3:AE3"/>
    <mergeCell ref="A4:AE5"/>
    <mergeCell ref="A6:A8"/>
    <mergeCell ref="B6:D7"/>
    <mergeCell ref="E6:G7"/>
    <mergeCell ref="Z6:AB6"/>
    <mergeCell ref="Q7:S7"/>
    <mergeCell ref="T7:V7"/>
    <mergeCell ref="W7:Y7"/>
    <mergeCell ref="Z7:AB7"/>
    <mergeCell ref="H6:J7"/>
    <mergeCell ref="K6:M7"/>
    <mergeCell ref="N6:P7"/>
    <mergeCell ref="Q6:S6"/>
    <mergeCell ref="T6:V6"/>
    <mergeCell ref="W6:Y6"/>
    <mergeCell ref="AK27:AK29"/>
    <mergeCell ref="A66:V66"/>
    <mergeCell ref="Q27:S28"/>
    <mergeCell ref="AF28:AH28"/>
    <mergeCell ref="A56:V56"/>
    <mergeCell ref="A57:A58"/>
    <mergeCell ref="T57:V57"/>
    <mergeCell ref="H45:J45"/>
    <mergeCell ref="K45:M45"/>
    <mergeCell ref="N45:P45"/>
    <mergeCell ref="Q45:S45"/>
    <mergeCell ref="W27:Y27"/>
    <mergeCell ref="Z27:AB27"/>
    <mergeCell ref="AC27:AE27"/>
    <mergeCell ref="AC28:AE28"/>
    <mergeCell ref="B27:D28"/>
    <mergeCell ref="E27:G28"/>
    <mergeCell ref="H27:J28"/>
    <mergeCell ref="K27:M28"/>
    <mergeCell ref="N27:P28"/>
    <mergeCell ref="T27:V27"/>
    <mergeCell ref="T28:V28"/>
    <mergeCell ref="W28:Y28"/>
    <mergeCell ref="Z28:AB28"/>
    <mergeCell ref="A61:V61"/>
    <mergeCell ref="A62:A63"/>
    <mergeCell ref="B62:D62"/>
    <mergeCell ref="E62:G62"/>
    <mergeCell ref="H62:J62"/>
    <mergeCell ref="K62:M62"/>
    <mergeCell ref="N62:P62"/>
    <mergeCell ref="Q62:S62"/>
    <mergeCell ref="T62:V62"/>
  </mergeCells>
  <pageMargins left="0.70866141732283472" right="0.31496062992125984" top="0.55118110236220474" bottom="0.74803149606299213" header="0.31496062992125984" footer="0.31496062992125984"/>
  <pageSetup paperSize="9" scale="32" orientation="landscape" r:id="rId1"/>
  <rowBreaks count="3" manualBreakCount="3">
    <brk id="43" max="36" man="1"/>
    <brk id="83" max="36" man="1"/>
    <brk id="109" max="3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СВОД  итого по КФУ (4)</vt:lpstr>
      <vt:lpstr>'СВОД  итого по КФУ (4)'!Область_печати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ЛВР</dc:creator>
  <cp:lastModifiedBy>User</cp:lastModifiedBy>
  <cp:lastPrinted>2025-01-13T08:01:56Z</cp:lastPrinted>
  <dcterms:created xsi:type="dcterms:W3CDTF">2015-04-10T12:01:21Z</dcterms:created>
  <dcterms:modified xsi:type="dcterms:W3CDTF">2025-04-25T03:02:21Z</dcterms:modified>
</cp:coreProperties>
</file>