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tingent Oktyabr\"/>
    </mc:Choice>
  </mc:AlternateContent>
  <bookViews>
    <workbookView xWindow="-15" yWindow="-15" windowWidth="21585" windowHeight="11160" tabRatio="851" firstSheet="12" activeTab="17"/>
  </bookViews>
  <sheets>
    <sheet name="ССЗ ОФО ОТКЗ" sheetId="129" r:id="rId1"/>
    <sheet name="ССЗ ЗФО ОТКЗ" sheetId="128" r:id="rId2"/>
    <sheet name="ССЗ ОФО ПАК " sheetId="105" r:id="rId3"/>
    <sheet name="ССЗ ЗФО ПАК" sheetId="103" r:id="rId4"/>
    <sheet name="ССЗ ОФО БКСАиД" sheetId="109" r:id="rId5"/>
    <sheet name="ССЗ ЗФО БКСАиД" sheetId="107" r:id="rId6"/>
    <sheet name="ССЗ Т.К ОФО " sheetId="116" r:id="rId7"/>
    <sheet name="ССЗ Т. К. ЗФО" sheetId="132" r:id="rId8"/>
    <sheet name="ССЗ ОФО ТГ МСХ" sheetId="110" state="hidden" r:id="rId9"/>
    <sheet name="ССЗ ОФО ТГМСХ" sheetId="135" r:id="rId10"/>
    <sheet name="ССЗ ЗФО ТГМСХ" sheetId="113" r:id="rId11"/>
    <sheet name="ССЗ ОФО Медкол" sheetId="114" r:id="rId12"/>
    <sheet name="ССЗ ОЗФО Медкол" sheetId="131" r:id="rId13"/>
    <sheet name="ССЗ ОФО ЮВА" sheetId="134" r:id="rId14"/>
    <sheet name="ССЗ ОФО ЕСИН" sheetId="136" r:id="rId15"/>
    <sheet name="ССЗ ОФО ГПА " sheetId="115" r:id="rId16"/>
    <sheet name="ССЗ ЗФО ГПА" sheetId="133" r:id="rId17"/>
    <sheet name="Свод по ССЗ " sheetId="130" r:id="rId18"/>
  </sheets>
  <externalReferences>
    <externalReference r:id="rId19"/>
    <externalReference r:id="rId20"/>
    <externalReference r:id="rId21"/>
  </externalReferences>
  <definedNames>
    <definedName name="_xlnm.Print_Titles" localSheetId="3">'ССЗ ЗФО ПАК'!$2:$4</definedName>
    <definedName name="_xlnm.Print_Titles" localSheetId="2">'ССЗ ОФО ПАК '!$1:$3</definedName>
    <definedName name="_xlnm.Print_Area" localSheetId="17">'Свод по ССЗ '!$A$1:$V$43</definedName>
    <definedName name="_xlnm.Print_Area" localSheetId="1">'ССЗ ЗФО ОТКЗ'!$A$1:$AO$35</definedName>
    <definedName name="_xlnm.Print_Area" localSheetId="3">'ССЗ ЗФО ПАК'!$A$1:$R$53</definedName>
    <definedName name="_xlnm.Print_Area" localSheetId="2">'ССЗ ОФО ПАК '!$A$1:$P$71</definedName>
    <definedName name="_xlnm.Print_Area" localSheetId="8">'ССЗ ОФО ТГ МСХ'!$A$1:$AP$59</definedName>
  </definedNames>
  <calcPr calcId="162913" refMode="R1C1"/>
</workbook>
</file>

<file path=xl/calcChain.xml><?xml version="1.0" encoding="utf-8"?>
<calcChain xmlns="http://schemas.openxmlformats.org/spreadsheetml/2006/main">
  <c r="P11" i="134" l="1"/>
  <c r="O11" i="134"/>
  <c r="O10" i="134"/>
  <c r="P10" i="134" s="1"/>
  <c r="M24" i="129"/>
  <c r="M28" i="129" s="1"/>
  <c r="L28" i="129"/>
  <c r="C68" i="135" l="1"/>
  <c r="D68" i="135"/>
  <c r="E68" i="135"/>
  <c r="F68" i="135"/>
  <c r="G68" i="135"/>
  <c r="H68" i="135"/>
  <c r="I68" i="135"/>
  <c r="K49" i="109"/>
  <c r="L49" i="109"/>
  <c r="M49" i="109"/>
  <c r="N49" i="109"/>
  <c r="L31" i="128"/>
  <c r="K31" i="128"/>
  <c r="I31" i="128"/>
  <c r="H31" i="128"/>
  <c r="H22" i="128" s="1"/>
  <c r="H13" i="128" s="1"/>
  <c r="F31" i="128"/>
  <c r="E31" i="128"/>
  <c r="C31" i="128"/>
  <c r="B31" i="128"/>
  <c r="O30" i="128"/>
  <c r="P30" i="128" s="1"/>
  <c r="N30" i="128"/>
  <c r="M30" i="128"/>
  <c r="J30" i="128"/>
  <c r="G30" i="128"/>
  <c r="D30" i="128"/>
  <c r="O28" i="128"/>
  <c r="N28" i="128"/>
  <c r="P28" i="128" s="1"/>
  <c r="M28" i="128"/>
  <c r="M31" i="128" s="1"/>
  <c r="J28" i="128"/>
  <c r="G28" i="128"/>
  <c r="D28" i="128"/>
  <c r="D31" i="128" s="1"/>
  <c r="O27" i="128"/>
  <c r="N27" i="128"/>
  <c r="P27" i="128" s="1"/>
  <c r="M27" i="128"/>
  <c r="J27" i="128"/>
  <c r="G27" i="128"/>
  <c r="D27" i="128"/>
  <c r="P25" i="128"/>
  <c r="O25" i="128"/>
  <c r="O31" i="128" s="1"/>
  <c r="N25" i="128"/>
  <c r="N31" i="128" s="1"/>
  <c r="J25" i="128"/>
  <c r="J31" i="128" s="1"/>
  <c r="J22" i="128" s="1"/>
  <c r="J13" i="128" s="1"/>
  <c r="G25" i="128"/>
  <c r="G31" i="128" s="1"/>
  <c r="G22" i="128" s="1"/>
  <c r="G13" i="128" s="1"/>
  <c r="G11" i="128" s="1"/>
  <c r="G14" i="128" s="1"/>
  <c r="D25" i="128"/>
  <c r="B23" i="128"/>
  <c r="K22" i="128"/>
  <c r="K13" i="128" s="1"/>
  <c r="I22" i="128"/>
  <c r="F22" i="128"/>
  <c r="O22" i="128" s="1"/>
  <c r="E22" i="128"/>
  <c r="O21" i="128"/>
  <c r="P21" i="128" s="1"/>
  <c r="G21" i="128"/>
  <c r="N20" i="128"/>
  <c r="M20" i="128"/>
  <c r="M23" i="128" s="1"/>
  <c r="L20" i="128"/>
  <c r="L23" i="128" s="1"/>
  <c r="L32" i="128" s="1"/>
  <c r="K20" i="128"/>
  <c r="K23" i="128" s="1"/>
  <c r="K32" i="128" s="1"/>
  <c r="M32" i="128" s="1"/>
  <c r="J20" i="128"/>
  <c r="J11" i="128" s="1"/>
  <c r="J14" i="128" s="1"/>
  <c r="I20" i="128"/>
  <c r="I23" i="128" s="1"/>
  <c r="I32" i="128" s="1"/>
  <c r="H20" i="128"/>
  <c r="F20" i="128"/>
  <c r="F23" i="128" s="1"/>
  <c r="F32" i="128" s="1"/>
  <c r="E20" i="128"/>
  <c r="E23" i="128" s="1"/>
  <c r="E32" i="128" s="1"/>
  <c r="G32" i="128" s="1"/>
  <c r="D20" i="128"/>
  <c r="C20" i="128"/>
  <c r="C23" i="128" s="1"/>
  <c r="P19" i="128"/>
  <c r="O19" i="128"/>
  <c r="K19" i="128"/>
  <c r="H19" i="128"/>
  <c r="H17" i="128" s="1"/>
  <c r="E19" i="128"/>
  <c r="N19" i="128" s="1"/>
  <c r="O18" i="128"/>
  <c r="N18" i="128"/>
  <c r="M18" i="128"/>
  <c r="J18" i="128"/>
  <c r="J17" i="128" s="1"/>
  <c r="G18" i="128"/>
  <c r="D18" i="128"/>
  <c r="D17" i="128" s="1"/>
  <c r="M17" i="128"/>
  <c r="L17" i="128"/>
  <c r="K17" i="128"/>
  <c r="I17" i="128"/>
  <c r="G17" i="128"/>
  <c r="F17" i="128"/>
  <c r="E17" i="128"/>
  <c r="C17" i="128"/>
  <c r="O17" i="128" s="1"/>
  <c r="B17" i="128"/>
  <c r="N17" i="128" s="1"/>
  <c r="L14" i="128"/>
  <c r="I13" i="128"/>
  <c r="O13" i="128" s="1"/>
  <c r="O11" i="128" s="1"/>
  <c r="F13" i="128"/>
  <c r="E13" i="128"/>
  <c r="O12" i="128"/>
  <c r="P12" i="128" s="1"/>
  <c r="M11" i="128"/>
  <c r="M14" i="128" s="1"/>
  <c r="L11" i="128"/>
  <c r="K11" i="128"/>
  <c r="I11" i="128"/>
  <c r="I14" i="128" s="1"/>
  <c r="H11" i="128"/>
  <c r="F11" i="128"/>
  <c r="F14" i="128" s="1"/>
  <c r="E11" i="128"/>
  <c r="N11" i="128" s="1"/>
  <c r="N14" i="128" s="1"/>
  <c r="D11" i="128"/>
  <c r="C11" i="128"/>
  <c r="C14" i="128" s="1"/>
  <c r="P10" i="128"/>
  <c r="O10" i="128"/>
  <c r="K10" i="128"/>
  <c r="K8" i="128" s="1"/>
  <c r="O9" i="128"/>
  <c r="N9" i="128"/>
  <c r="N8" i="128" s="1"/>
  <c r="M9" i="128"/>
  <c r="J9" i="128"/>
  <c r="G9" i="128"/>
  <c r="D9" i="128"/>
  <c r="D8" i="128" s="1"/>
  <c r="O8" i="128"/>
  <c r="M8" i="128"/>
  <c r="L8" i="128"/>
  <c r="J8" i="128"/>
  <c r="I8" i="128"/>
  <c r="G8" i="128"/>
  <c r="F8" i="128"/>
  <c r="E8" i="128"/>
  <c r="C8" i="128"/>
  <c r="B8" i="128"/>
  <c r="B14" i="128" s="1"/>
  <c r="D40" i="129"/>
  <c r="C40" i="129"/>
  <c r="O37" i="129"/>
  <c r="N37" i="129"/>
  <c r="P37" i="129" s="1"/>
  <c r="M37" i="129"/>
  <c r="J37" i="129"/>
  <c r="G37" i="129"/>
  <c r="O36" i="129"/>
  <c r="N36" i="129"/>
  <c r="J36" i="129"/>
  <c r="G36" i="129"/>
  <c r="O35" i="129"/>
  <c r="P35" i="129" s="1"/>
  <c r="J35" i="129"/>
  <c r="G35" i="129"/>
  <c r="L34" i="129"/>
  <c r="L23" i="129" s="1"/>
  <c r="I34" i="129"/>
  <c r="J34" i="129" s="1"/>
  <c r="J38" i="129" s="1"/>
  <c r="J40" i="129" s="1"/>
  <c r="F34" i="129"/>
  <c r="E34" i="129"/>
  <c r="O33" i="129"/>
  <c r="N33" i="129"/>
  <c r="P33" i="129" s="1"/>
  <c r="M33" i="129"/>
  <c r="J33" i="129"/>
  <c r="G33" i="129"/>
  <c r="G30" i="129" s="1"/>
  <c r="P32" i="129"/>
  <c r="O32" i="129"/>
  <c r="N32" i="129"/>
  <c r="J32" i="129"/>
  <c r="P31" i="129"/>
  <c r="O31" i="129"/>
  <c r="N31" i="129"/>
  <c r="M30" i="129"/>
  <c r="M38" i="129" s="1"/>
  <c r="M40" i="129" s="1"/>
  <c r="L30" i="129"/>
  <c r="K30" i="129"/>
  <c r="K38" i="129" s="1"/>
  <c r="K40" i="129" s="1"/>
  <c r="J30" i="129"/>
  <c r="I30" i="129"/>
  <c r="I38" i="129" s="1"/>
  <c r="I40" i="129" s="1"/>
  <c r="H30" i="129"/>
  <c r="H38" i="129" s="1"/>
  <c r="H40" i="129" s="1"/>
  <c r="F30" i="129"/>
  <c r="O30" i="129" s="1"/>
  <c r="E30" i="129"/>
  <c r="E38" i="129" s="1"/>
  <c r="E40" i="129" s="1"/>
  <c r="C30" i="129"/>
  <c r="B30" i="129"/>
  <c r="E28" i="129"/>
  <c r="E39" i="129" s="1"/>
  <c r="E41" i="129" s="1"/>
  <c r="O27" i="129"/>
  <c r="N27" i="129"/>
  <c r="P27" i="129" s="1"/>
  <c r="J27" i="129"/>
  <c r="G27" i="129"/>
  <c r="D27" i="129"/>
  <c r="O26" i="129"/>
  <c r="O24" i="129" s="1"/>
  <c r="N26" i="129"/>
  <c r="M26" i="129"/>
  <c r="J26" i="129"/>
  <c r="G26" i="129"/>
  <c r="D26" i="129"/>
  <c r="D24" i="129" s="1"/>
  <c r="O25" i="129"/>
  <c r="N25" i="129"/>
  <c r="M25" i="129"/>
  <c r="J25" i="129"/>
  <c r="J24" i="129" s="1"/>
  <c r="G25" i="129"/>
  <c r="D25" i="129"/>
  <c r="L24" i="129"/>
  <c r="I24" i="129"/>
  <c r="I28" i="129" s="1"/>
  <c r="I39" i="129" s="1"/>
  <c r="H24" i="129"/>
  <c r="H28" i="129" s="1"/>
  <c r="H39" i="129" s="1"/>
  <c r="F24" i="129"/>
  <c r="E24" i="129"/>
  <c r="C24" i="129"/>
  <c r="C28" i="129" s="1"/>
  <c r="B24" i="129"/>
  <c r="K23" i="129"/>
  <c r="N23" i="129" s="1"/>
  <c r="O22" i="129"/>
  <c r="N22" i="129"/>
  <c r="P22" i="129" s="1"/>
  <c r="M22" i="129"/>
  <c r="J22" i="129"/>
  <c r="G22" i="129"/>
  <c r="D22" i="129"/>
  <c r="O21" i="129"/>
  <c r="N21" i="129"/>
  <c r="P21" i="129" s="1"/>
  <c r="M21" i="129"/>
  <c r="J21" i="129"/>
  <c r="J20" i="129" s="1"/>
  <c r="G21" i="129"/>
  <c r="D21" i="129"/>
  <c r="D20" i="129" s="1"/>
  <c r="K20" i="129"/>
  <c r="I20" i="129"/>
  <c r="H20" i="129"/>
  <c r="G20" i="129"/>
  <c r="F20" i="129"/>
  <c r="E20" i="129"/>
  <c r="C20" i="129"/>
  <c r="B20" i="129"/>
  <c r="O16" i="129"/>
  <c r="N16" i="129"/>
  <c r="P16" i="129" s="1"/>
  <c r="J16" i="129"/>
  <c r="G16" i="129"/>
  <c r="D16" i="129"/>
  <c r="O15" i="129"/>
  <c r="N15" i="129"/>
  <c r="M15" i="129"/>
  <c r="J15" i="129"/>
  <c r="G15" i="129"/>
  <c r="D15" i="129"/>
  <c r="O14" i="129"/>
  <c r="N14" i="129"/>
  <c r="M14" i="129"/>
  <c r="J14" i="129"/>
  <c r="G14" i="129"/>
  <c r="D14" i="129"/>
  <c r="M13" i="129"/>
  <c r="L13" i="129"/>
  <c r="K13" i="129"/>
  <c r="I13" i="129"/>
  <c r="I17" i="129" s="1"/>
  <c r="H13" i="129"/>
  <c r="H17" i="129" s="1"/>
  <c r="F13" i="129"/>
  <c r="F17" i="129" s="1"/>
  <c r="E13" i="129"/>
  <c r="C13" i="129"/>
  <c r="B13" i="129"/>
  <c r="N13" i="129" s="1"/>
  <c r="O11" i="129"/>
  <c r="N11" i="129"/>
  <c r="M11" i="129"/>
  <c r="J11" i="129"/>
  <c r="J9" i="129" s="1"/>
  <c r="G11" i="129"/>
  <c r="D11" i="129"/>
  <c r="O10" i="129"/>
  <c r="N10" i="129"/>
  <c r="P10" i="129" s="1"/>
  <c r="M10" i="129"/>
  <c r="J10" i="129"/>
  <c r="G10" i="129"/>
  <c r="D10" i="129"/>
  <c r="D9" i="129" s="1"/>
  <c r="I9" i="129"/>
  <c r="H9" i="129"/>
  <c r="G9" i="129"/>
  <c r="F9" i="129"/>
  <c r="E9" i="129"/>
  <c r="C9" i="129"/>
  <c r="B9" i="129"/>
  <c r="G13" i="129" l="1"/>
  <c r="G17" i="129" s="1"/>
  <c r="O13" i="129"/>
  <c r="P26" i="129"/>
  <c r="O14" i="128"/>
  <c r="P11" i="128"/>
  <c r="P31" i="128"/>
  <c r="P20" i="128"/>
  <c r="K14" i="128"/>
  <c r="N13" i="128"/>
  <c r="P13" i="128" s="1"/>
  <c r="C32" i="128"/>
  <c r="O32" i="128" s="1"/>
  <c r="O23" i="128"/>
  <c r="H23" i="128"/>
  <c r="H32" i="128" s="1"/>
  <c r="J32" i="128" s="1"/>
  <c r="P8" i="128"/>
  <c r="D14" i="128"/>
  <c r="P17" i="128"/>
  <c r="D23" i="128"/>
  <c r="N22" i="128"/>
  <c r="P22" i="128" s="1"/>
  <c r="N23" i="128"/>
  <c r="J23" i="128"/>
  <c r="E14" i="128"/>
  <c r="G20" i="128"/>
  <c r="G23" i="128" s="1"/>
  <c r="O20" i="128"/>
  <c r="B32" i="128"/>
  <c r="P9" i="128"/>
  <c r="P18" i="128"/>
  <c r="H10" i="128"/>
  <c r="D28" i="129"/>
  <c r="D39" i="129" s="1"/>
  <c r="D41" i="129" s="1"/>
  <c r="C17" i="129"/>
  <c r="D13" i="129"/>
  <c r="D17" i="129" s="1"/>
  <c r="O34" i="129"/>
  <c r="O38" i="129" s="1"/>
  <c r="O40" i="129" s="1"/>
  <c r="P11" i="129"/>
  <c r="E17" i="129"/>
  <c r="B17" i="129"/>
  <c r="P25" i="129"/>
  <c r="N30" i="129"/>
  <c r="P30" i="129" s="1"/>
  <c r="P15" i="129"/>
  <c r="J13" i="129"/>
  <c r="J17" i="129" s="1"/>
  <c r="N24" i="129"/>
  <c r="F28" i="129"/>
  <c r="F39" i="129" s="1"/>
  <c r="K28" i="129"/>
  <c r="K39" i="129" s="1"/>
  <c r="K41" i="129" s="1"/>
  <c r="G24" i="129"/>
  <c r="G28" i="129" s="1"/>
  <c r="G39" i="129" s="1"/>
  <c r="L38" i="129"/>
  <c r="L40" i="129" s="1"/>
  <c r="F38" i="129"/>
  <c r="F40" i="129" s="1"/>
  <c r="P36" i="129"/>
  <c r="P34" i="129" s="1"/>
  <c r="P38" i="129" s="1"/>
  <c r="P40" i="129" s="1"/>
  <c r="H41" i="129"/>
  <c r="I41" i="129"/>
  <c r="L12" i="129"/>
  <c r="L20" i="129"/>
  <c r="O23" i="129"/>
  <c r="O20" i="129" s="1"/>
  <c r="C39" i="129"/>
  <c r="C41" i="129" s="1"/>
  <c r="N20" i="129"/>
  <c r="J28" i="129"/>
  <c r="J39" i="129" s="1"/>
  <c r="J41" i="129" s="1"/>
  <c r="N38" i="129"/>
  <c r="N40" i="129" s="1"/>
  <c r="B28" i="129"/>
  <c r="G34" i="129"/>
  <c r="G38" i="129" s="1"/>
  <c r="G40" i="129" s="1"/>
  <c r="P14" i="129"/>
  <c r="M23" i="129"/>
  <c r="B38" i="129"/>
  <c r="B40" i="129" s="1"/>
  <c r="K12" i="129"/>
  <c r="O67" i="116"/>
  <c r="N67" i="116"/>
  <c r="M67" i="116"/>
  <c r="J67" i="116"/>
  <c r="G67" i="116"/>
  <c r="D67" i="116"/>
  <c r="O66" i="116"/>
  <c r="N66" i="116"/>
  <c r="M66" i="116"/>
  <c r="J66" i="116"/>
  <c r="G66" i="116"/>
  <c r="D66" i="116"/>
  <c r="O65" i="116"/>
  <c r="N65" i="116"/>
  <c r="M65" i="116"/>
  <c r="J65" i="116"/>
  <c r="G65" i="116"/>
  <c r="D65" i="116"/>
  <c r="O64" i="116"/>
  <c r="N64" i="116"/>
  <c r="M64" i="116"/>
  <c r="J64" i="116"/>
  <c r="G64" i="116"/>
  <c r="O63" i="116"/>
  <c r="P63" i="116" s="1"/>
  <c r="N63" i="116"/>
  <c r="M63" i="116"/>
  <c r="J63" i="116"/>
  <c r="G63" i="116"/>
  <c r="D63" i="116"/>
  <c r="O62" i="116"/>
  <c r="N62" i="116"/>
  <c r="J62" i="116"/>
  <c r="D62" i="116"/>
  <c r="O61" i="116"/>
  <c r="P61" i="116" s="1"/>
  <c r="N61" i="116"/>
  <c r="N39" i="116" s="1"/>
  <c r="M61" i="116"/>
  <c r="J61" i="116"/>
  <c r="G61" i="116"/>
  <c r="D61" i="116"/>
  <c r="O60" i="116"/>
  <c r="N60" i="116"/>
  <c r="M60" i="116"/>
  <c r="J60" i="116"/>
  <c r="G60" i="116"/>
  <c r="D60" i="116"/>
  <c r="L59" i="116"/>
  <c r="K59" i="116"/>
  <c r="M59" i="116" s="1"/>
  <c r="I59" i="116"/>
  <c r="H59" i="116"/>
  <c r="F59" i="116"/>
  <c r="E59" i="116"/>
  <c r="E37" i="116" s="1"/>
  <c r="C59" i="116"/>
  <c r="B59" i="116"/>
  <c r="B37" i="116" s="1"/>
  <c r="O58" i="116"/>
  <c r="N58" i="116"/>
  <c r="P58" i="116" s="1"/>
  <c r="M58" i="116"/>
  <c r="J58" i="116"/>
  <c r="G58" i="116"/>
  <c r="D58" i="116"/>
  <c r="O57" i="116"/>
  <c r="N57" i="116"/>
  <c r="P57" i="116" s="1"/>
  <c r="O56" i="116"/>
  <c r="N56" i="116"/>
  <c r="O55" i="116"/>
  <c r="N55" i="116"/>
  <c r="P55" i="116" s="1"/>
  <c r="O54" i="116"/>
  <c r="P54" i="116" s="1"/>
  <c r="O53" i="116"/>
  <c r="N53" i="116"/>
  <c r="O52" i="116"/>
  <c r="N52" i="116"/>
  <c r="P52" i="116" s="1"/>
  <c r="O51" i="116"/>
  <c r="N51" i="116"/>
  <c r="L50" i="116"/>
  <c r="K50" i="116"/>
  <c r="M50" i="116" s="1"/>
  <c r="I50" i="116"/>
  <c r="H50" i="116"/>
  <c r="F50" i="116"/>
  <c r="E50" i="116"/>
  <c r="G50" i="116" s="1"/>
  <c r="C50" i="116"/>
  <c r="B50" i="116"/>
  <c r="D50" i="116" s="1"/>
  <c r="O47" i="116"/>
  <c r="N47" i="116"/>
  <c r="M47" i="116"/>
  <c r="J47" i="116"/>
  <c r="G47" i="116"/>
  <c r="D47" i="116"/>
  <c r="O46" i="116"/>
  <c r="O45" i="116"/>
  <c r="N45" i="116"/>
  <c r="P45" i="116" s="1"/>
  <c r="M45" i="116"/>
  <c r="J45" i="116"/>
  <c r="G45" i="116"/>
  <c r="N44" i="116"/>
  <c r="P44" i="116" s="1"/>
  <c r="M44" i="116"/>
  <c r="D44" i="116"/>
  <c r="O43" i="116"/>
  <c r="N43" i="116"/>
  <c r="P43" i="116" s="1"/>
  <c r="M43" i="116"/>
  <c r="J43" i="116"/>
  <c r="G43" i="116"/>
  <c r="D43" i="116"/>
  <c r="O42" i="116"/>
  <c r="N42" i="116"/>
  <c r="P42" i="116" s="1"/>
  <c r="M42" i="116"/>
  <c r="J42" i="116"/>
  <c r="G42" i="116"/>
  <c r="O41" i="116"/>
  <c r="N41" i="116"/>
  <c r="P41" i="116" s="1"/>
  <c r="D41" i="116"/>
  <c r="O40" i="116"/>
  <c r="N40" i="116"/>
  <c r="P40" i="116" s="1"/>
  <c r="J40" i="116"/>
  <c r="G40" i="116"/>
  <c r="D40" i="116"/>
  <c r="K39" i="116"/>
  <c r="H39" i="116"/>
  <c r="E39" i="116"/>
  <c r="D39" i="116"/>
  <c r="O39" i="116" s="1"/>
  <c r="L38" i="116"/>
  <c r="I38" i="116"/>
  <c r="F38" i="116"/>
  <c r="F48" i="116" s="1"/>
  <c r="F69" i="116" s="1"/>
  <c r="C38" i="116"/>
  <c r="B38" i="116"/>
  <c r="O37" i="116"/>
  <c r="H37" i="116"/>
  <c r="O36" i="116"/>
  <c r="K36" i="116"/>
  <c r="H36" i="116"/>
  <c r="E36" i="116"/>
  <c r="B36" i="116"/>
  <c r="B14" i="116" s="1"/>
  <c r="O35" i="116"/>
  <c r="H35" i="116"/>
  <c r="H13" i="116" s="1"/>
  <c r="E35" i="116"/>
  <c r="E13" i="116" s="1"/>
  <c r="B35" i="116"/>
  <c r="B13" i="116" s="1"/>
  <c r="O34" i="116"/>
  <c r="K34" i="116"/>
  <c r="N34" i="116" s="1"/>
  <c r="J34" i="116"/>
  <c r="G34" i="116"/>
  <c r="D34" i="116"/>
  <c r="K33" i="116"/>
  <c r="K11" i="116" s="1"/>
  <c r="J33" i="116"/>
  <c r="J11" i="116" s="1"/>
  <c r="J7" i="116" s="1"/>
  <c r="J26" i="116" s="1"/>
  <c r="I33" i="116"/>
  <c r="O33" i="116" s="1"/>
  <c r="H33" i="116"/>
  <c r="H11" i="116" s="1"/>
  <c r="G33" i="116"/>
  <c r="G11" i="116" s="1"/>
  <c r="F33" i="116"/>
  <c r="E33" i="116"/>
  <c r="E11" i="116" s="1"/>
  <c r="B33" i="116"/>
  <c r="K32" i="116"/>
  <c r="K10" i="116" s="1"/>
  <c r="H32" i="116"/>
  <c r="H10" i="116" s="1"/>
  <c r="G32" i="116"/>
  <c r="G10" i="116" s="1"/>
  <c r="F32" i="116"/>
  <c r="F10" i="116" s="1"/>
  <c r="E32" i="116"/>
  <c r="D32" i="116"/>
  <c r="C32" i="116"/>
  <c r="C10" i="116" s="1"/>
  <c r="B32" i="116"/>
  <c r="N31" i="116"/>
  <c r="M31" i="116"/>
  <c r="L31" i="116"/>
  <c r="O31" i="116" s="1"/>
  <c r="K31" i="116"/>
  <c r="H31" i="116"/>
  <c r="H9" i="116" s="1"/>
  <c r="E31" i="116"/>
  <c r="B31" i="116"/>
  <c r="O30" i="116"/>
  <c r="K30" i="116"/>
  <c r="K8" i="116" s="1"/>
  <c r="H30" i="116"/>
  <c r="H8" i="116" s="1"/>
  <c r="E30" i="116"/>
  <c r="E8" i="116" s="1"/>
  <c r="P25" i="116"/>
  <c r="O25" i="116"/>
  <c r="N25" i="116"/>
  <c r="M25" i="116"/>
  <c r="J25" i="116"/>
  <c r="G25" i="116"/>
  <c r="D25" i="116"/>
  <c r="O24" i="116"/>
  <c r="O23" i="116"/>
  <c r="N23" i="116"/>
  <c r="M23" i="116"/>
  <c r="J23" i="116"/>
  <c r="G23" i="116"/>
  <c r="D23" i="116"/>
  <c r="N22" i="116"/>
  <c r="P22" i="116" s="1"/>
  <c r="M22" i="116"/>
  <c r="D22" i="116"/>
  <c r="O21" i="116"/>
  <c r="N21" i="116"/>
  <c r="P21" i="116" s="1"/>
  <c r="M21" i="116"/>
  <c r="J21" i="116"/>
  <c r="D21" i="116"/>
  <c r="O20" i="116"/>
  <c r="N20" i="116"/>
  <c r="M20" i="116"/>
  <c r="J20" i="116"/>
  <c r="G20" i="116"/>
  <c r="D20" i="116"/>
  <c r="O19" i="116"/>
  <c r="N19" i="116"/>
  <c r="M19" i="116"/>
  <c r="D19" i="116"/>
  <c r="O18" i="116"/>
  <c r="N18" i="116"/>
  <c r="J18" i="116"/>
  <c r="G18" i="116"/>
  <c r="K17" i="116"/>
  <c r="E17" i="116"/>
  <c r="D17" i="116"/>
  <c r="O17" i="116" s="1"/>
  <c r="L16" i="116"/>
  <c r="J16" i="116"/>
  <c r="I16" i="116"/>
  <c r="F16" i="116"/>
  <c r="C16" i="116"/>
  <c r="O16" i="116" s="1"/>
  <c r="B16" i="116"/>
  <c r="O15" i="116"/>
  <c r="H15" i="116"/>
  <c r="O14" i="116"/>
  <c r="K14" i="116"/>
  <c r="H14" i="116"/>
  <c r="E14" i="116"/>
  <c r="O13" i="116"/>
  <c r="O12" i="116"/>
  <c r="J12" i="116"/>
  <c r="G12" i="116"/>
  <c r="D12" i="116"/>
  <c r="F11" i="116"/>
  <c r="B11" i="116"/>
  <c r="E10" i="116"/>
  <c r="D10" i="116"/>
  <c r="K9" i="116"/>
  <c r="B9" i="116"/>
  <c r="O8" i="116"/>
  <c r="P34" i="132"/>
  <c r="O34" i="132"/>
  <c r="L34" i="132"/>
  <c r="K34" i="132"/>
  <c r="G34" i="132"/>
  <c r="D34" i="132"/>
  <c r="C34" i="132"/>
  <c r="C36" i="132" s="1"/>
  <c r="B34" i="132"/>
  <c r="O31" i="132"/>
  <c r="P31" i="132" s="1"/>
  <c r="N31" i="132"/>
  <c r="N20" i="132" s="1"/>
  <c r="N18" i="132" s="1"/>
  <c r="N25" i="132" s="1"/>
  <c r="N34" i="132" s="1"/>
  <c r="M31" i="132"/>
  <c r="J31" i="132"/>
  <c r="G31" i="132"/>
  <c r="D31" i="132"/>
  <c r="L30" i="132"/>
  <c r="M30" i="132" s="1"/>
  <c r="K30" i="132"/>
  <c r="I30" i="132"/>
  <c r="I33" i="132" s="1"/>
  <c r="I35" i="132" s="1"/>
  <c r="H30" i="132"/>
  <c r="H33" i="132" s="1"/>
  <c r="H35" i="132" s="1"/>
  <c r="F30" i="132"/>
  <c r="E30" i="132"/>
  <c r="E33" i="132" s="1"/>
  <c r="E35" i="132" s="1"/>
  <c r="D30" i="132"/>
  <c r="C30" i="132"/>
  <c r="O30" i="132" s="1"/>
  <c r="B30" i="132"/>
  <c r="N30" i="132" s="1"/>
  <c r="N33" i="132" s="1"/>
  <c r="N35" i="132" s="1"/>
  <c r="O28" i="132"/>
  <c r="P28" i="132" s="1"/>
  <c r="N28" i="132"/>
  <c r="L27" i="132"/>
  <c r="K27" i="132"/>
  <c r="M27" i="132" s="1"/>
  <c r="J27" i="132"/>
  <c r="I27" i="132"/>
  <c r="H27" i="132"/>
  <c r="F27" i="132"/>
  <c r="G27" i="132" s="1"/>
  <c r="E27" i="132"/>
  <c r="C27" i="132"/>
  <c r="C33" i="132" s="1"/>
  <c r="C35" i="132" s="1"/>
  <c r="B27" i="132"/>
  <c r="N27" i="132" s="1"/>
  <c r="P25" i="132"/>
  <c r="O25" i="132"/>
  <c r="M25" i="132"/>
  <c r="M34" i="132" s="1"/>
  <c r="L25" i="132"/>
  <c r="K25" i="132"/>
  <c r="J25" i="132"/>
  <c r="J34" i="132" s="1"/>
  <c r="I25" i="132"/>
  <c r="I34" i="132" s="1"/>
  <c r="I36" i="132" s="1"/>
  <c r="G25" i="132"/>
  <c r="F25" i="132"/>
  <c r="F34" i="132" s="1"/>
  <c r="D25" i="132"/>
  <c r="C25" i="132"/>
  <c r="O23" i="132"/>
  <c r="P23" i="132" s="1"/>
  <c r="H22" i="132"/>
  <c r="H25" i="132" s="1"/>
  <c r="H34" i="132" s="1"/>
  <c r="H36" i="132" s="1"/>
  <c r="E20" i="132"/>
  <c r="E18" i="132" s="1"/>
  <c r="E25" i="132" s="1"/>
  <c r="E34" i="132" s="1"/>
  <c r="E36" i="132" s="1"/>
  <c r="B20" i="132"/>
  <c r="B18" i="132" s="1"/>
  <c r="P15" i="132"/>
  <c r="O15" i="132"/>
  <c r="M15" i="132"/>
  <c r="L15" i="132"/>
  <c r="K15" i="132"/>
  <c r="J15" i="132"/>
  <c r="I15" i="132"/>
  <c r="G15" i="132"/>
  <c r="F15" i="132"/>
  <c r="D15" i="132"/>
  <c r="C15" i="132"/>
  <c r="O13" i="132"/>
  <c r="P13" i="132" s="1"/>
  <c r="H12" i="132"/>
  <c r="H15" i="132" s="1"/>
  <c r="P11" i="132"/>
  <c r="N10" i="132"/>
  <c r="E10" i="132"/>
  <c r="E8" i="132" s="1"/>
  <c r="E15" i="132" s="1"/>
  <c r="B10" i="132"/>
  <c r="B8" i="132" s="1"/>
  <c r="N8" i="132"/>
  <c r="N15" i="132" s="1"/>
  <c r="O32" i="107"/>
  <c r="M32" i="107"/>
  <c r="L32" i="107"/>
  <c r="K32" i="107"/>
  <c r="J32" i="107"/>
  <c r="I32" i="107"/>
  <c r="I34" i="107" s="1"/>
  <c r="F32" i="107"/>
  <c r="L31" i="107"/>
  <c r="L33" i="107" s="1"/>
  <c r="K31" i="107"/>
  <c r="K33" i="107" s="1"/>
  <c r="I31" i="107"/>
  <c r="I33" i="107" s="1"/>
  <c r="H31" i="107"/>
  <c r="H33" i="107" s="1"/>
  <c r="F31" i="107"/>
  <c r="F33" i="107" s="1"/>
  <c r="E31" i="107"/>
  <c r="E33" i="107" s="1"/>
  <c r="C31" i="107"/>
  <c r="C33" i="107" s="1"/>
  <c r="B31" i="107"/>
  <c r="B33" i="107" s="1"/>
  <c r="O30" i="107"/>
  <c r="N30" i="107"/>
  <c r="M30" i="107"/>
  <c r="J30" i="107"/>
  <c r="G30" i="107"/>
  <c r="G13" i="107" s="1"/>
  <c r="D30" i="107"/>
  <c r="O29" i="107"/>
  <c r="N29" i="107"/>
  <c r="M29" i="107"/>
  <c r="J29" i="107"/>
  <c r="G29" i="107"/>
  <c r="D29" i="107"/>
  <c r="O28" i="107"/>
  <c r="P28" i="107" s="1"/>
  <c r="N28" i="107"/>
  <c r="M28" i="107"/>
  <c r="M31" i="107" s="1"/>
  <c r="M33" i="107" s="1"/>
  <c r="J28" i="107"/>
  <c r="G28" i="107"/>
  <c r="D28" i="107"/>
  <c r="O27" i="107"/>
  <c r="N27" i="107"/>
  <c r="P27" i="107" s="1"/>
  <c r="M27" i="107"/>
  <c r="J27" i="107"/>
  <c r="G27" i="107"/>
  <c r="D27" i="107"/>
  <c r="O26" i="107"/>
  <c r="N26" i="107"/>
  <c r="M26" i="107"/>
  <c r="J26" i="107"/>
  <c r="G26" i="107"/>
  <c r="D26" i="107"/>
  <c r="O25" i="107"/>
  <c r="O31" i="107" s="1"/>
  <c r="N25" i="107"/>
  <c r="N31" i="107" s="1"/>
  <c r="N33" i="107" s="1"/>
  <c r="J25" i="107"/>
  <c r="J31" i="107" s="1"/>
  <c r="J33" i="107" s="1"/>
  <c r="J34" i="107" s="1"/>
  <c r="G25" i="107"/>
  <c r="G31" i="107" s="1"/>
  <c r="G33" i="107" s="1"/>
  <c r="D25" i="107"/>
  <c r="D31" i="107" s="1"/>
  <c r="D33" i="107" s="1"/>
  <c r="H23" i="107"/>
  <c r="H32" i="107" s="1"/>
  <c r="H34" i="107" s="1"/>
  <c r="E23" i="107"/>
  <c r="E32" i="107" s="1"/>
  <c r="E34" i="107" s="1"/>
  <c r="B23" i="107"/>
  <c r="B32" i="107" s="1"/>
  <c r="O22" i="107"/>
  <c r="N22" i="107"/>
  <c r="P22" i="107" s="1"/>
  <c r="M22" i="107"/>
  <c r="M13" i="107" s="1"/>
  <c r="J22" i="107"/>
  <c r="G22" i="107"/>
  <c r="D22" i="107"/>
  <c r="D13" i="107" s="1"/>
  <c r="O21" i="107"/>
  <c r="N21" i="107"/>
  <c r="M21" i="107"/>
  <c r="J21" i="107"/>
  <c r="G21" i="107"/>
  <c r="D21" i="107"/>
  <c r="O20" i="107"/>
  <c r="N20" i="107"/>
  <c r="P20" i="107" s="1"/>
  <c r="M20" i="107"/>
  <c r="J20" i="107"/>
  <c r="G20" i="107"/>
  <c r="G11" i="107" s="1"/>
  <c r="D20" i="107"/>
  <c r="D11" i="107" s="1"/>
  <c r="N19" i="107"/>
  <c r="N18" i="107"/>
  <c r="O17" i="107"/>
  <c r="N17" i="107"/>
  <c r="P17" i="107" s="1"/>
  <c r="M17" i="107"/>
  <c r="J17" i="107"/>
  <c r="G17" i="107"/>
  <c r="M14" i="107"/>
  <c r="L14" i="107"/>
  <c r="L13" i="107"/>
  <c r="K13" i="107"/>
  <c r="J13" i="107"/>
  <c r="I13" i="107"/>
  <c r="H13" i="107"/>
  <c r="F13" i="107"/>
  <c r="E13" i="107"/>
  <c r="C13" i="107"/>
  <c r="O13" i="107" s="1"/>
  <c r="B13" i="107"/>
  <c r="M12" i="107"/>
  <c r="L12" i="107"/>
  <c r="K12" i="107"/>
  <c r="I12" i="107"/>
  <c r="H12" i="107"/>
  <c r="G12" i="107"/>
  <c r="F12" i="107"/>
  <c r="E12" i="107"/>
  <c r="C12" i="107"/>
  <c r="B12" i="107"/>
  <c r="N12" i="107" s="1"/>
  <c r="M11" i="107"/>
  <c r="L11" i="107"/>
  <c r="K11" i="107"/>
  <c r="I11" i="107"/>
  <c r="H11" i="107"/>
  <c r="F11" i="107"/>
  <c r="E11" i="107"/>
  <c r="C11" i="107"/>
  <c r="B11" i="107"/>
  <c r="O10" i="107"/>
  <c r="H10" i="107"/>
  <c r="E10" i="107"/>
  <c r="B10" i="107"/>
  <c r="N10" i="107" s="1"/>
  <c r="O9" i="107"/>
  <c r="K9" i="107"/>
  <c r="H9" i="107"/>
  <c r="E9" i="107"/>
  <c r="B9" i="107"/>
  <c r="N9" i="107" s="1"/>
  <c r="P9" i="107" s="1"/>
  <c r="O8" i="107"/>
  <c r="K8" i="107"/>
  <c r="H8" i="107"/>
  <c r="H14" i="107" s="1"/>
  <c r="E8" i="107"/>
  <c r="E14" i="107" s="1"/>
  <c r="B8" i="107"/>
  <c r="F48" i="109"/>
  <c r="L46" i="109"/>
  <c r="L48" i="109" s="1"/>
  <c r="I46" i="109"/>
  <c r="I48" i="109" s="1"/>
  <c r="O45" i="109"/>
  <c r="N45" i="109"/>
  <c r="M45" i="109"/>
  <c r="J45" i="109"/>
  <c r="G45" i="109"/>
  <c r="D45" i="109"/>
  <c r="O44" i="109"/>
  <c r="N44" i="109"/>
  <c r="M44" i="109"/>
  <c r="J44" i="109"/>
  <c r="D44" i="109"/>
  <c r="O43" i="109"/>
  <c r="N43" i="109"/>
  <c r="P43" i="109" s="1"/>
  <c r="J43" i="109"/>
  <c r="G43" i="109"/>
  <c r="D43" i="109"/>
  <c r="O42" i="109"/>
  <c r="N42" i="109"/>
  <c r="P42" i="109" s="1"/>
  <c r="M42" i="109"/>
  <c r="J42" i="109"/>
  <c r="G42" i="109"/>
  <c r="D42" i="109"/>
  <c r="O41" i="109"/>
  <c r="N41" i="109"/>
  <c r="P41" i="109" s="1"/>
  <c r="M41" i="109"/>
  <c r="J41" i="109"/>
  <c r="G41" i="109"/>
  <c r="D41" i="109"/>
  <c r="K40" i="109"/>
  <c r="K48" i="109" s="1"/>
  <c r="H40" i="109"/>
  <c r="H48" i="109" s="1"/>
  <c r="E40" i="109"/>
  <c r="E48" i="109" s="1"/>
  <c r="D40" i="109"/>
  <c r="C40" i="109"/>
  <c r="O40" i="109" s="1"/>
  <c r="B40" i="109"/>
  <c r="B48" i="109" s="1"/>
  <c r="O39" i="109"/>
  <c r="N39" i="109"/>
  <c r="P39" i="109" s="1"/>
  <c r="M39" i="109"/>
  <c r="J39" i="109"/>
  <c r="G39" i="109"/>
  <c r="D39" i="109"/>
  <c r="O38" i="109"/>
  <c r="N38" i="109"/>
  <c r="P38" i="109" s="1"/>
  <c r="M38" i="109"/>
  <c r="J38" i="109"/>
  <c r="G38" i="109"/>
  <c r="D38" i="109"/>
  <c r="O37" i="109"/>
  <c r="N37" i="109"/>
  <c r="M37" i="109"/>
  <c r="J37" i="109"/>
  <c r="G37" i="109"/>
  <c r="D37" i="109"/>
  <c r="O36" i="109"/>
  <c r="N36" i="109"/>
  <c r="P36" i="109" s="1"/>
  <c r="M36" i="109"/>
  <c r="J36" i="109"/>
  <c r="G36" i="109"/>
  <c r="D36" i="109"/>
  <c r="N35" i="109"/>
  <c r="M35" i="109"/>
  <c r="G35" i="109"/>
  <c r="C35" i="109"/>
  <c r="C48" i="109" s="1"/>
  <c r="K33" i="109"/>
  <c r="K47" i="109" s="1"/>
  <c r="O32" i="109"/>
  <c r="N32" i="109"/>
  <c r="M32" i="109"/>
  <c r="J32" i="109"/>
  <c r="G32" i="109"/>
  <c r="D32" i="109"/>
  <c r="O31" i="109"/>
  <c r="N31" i="109"/>
  <c r="P31" i="109" s="1"/>
  <c r="M31" i="109"/>
  <c r="J31" i="109"/>
  <c r="G31" i="109"/>
  <c r="D31" i="109"/>
  <c r="P30" i="109"/>
  <c r="O30" i="109"/>
  <c r="N30" i="109"/>
  <c r="M30" i="109"/>
  <c r="J30" i="109"/>
  <c r="G30" i="109"/>
  <c r="D30" i="109"/>
  <c r="O29" i="109"/>
  <c r="N29" i="109"/>
  <c r="M29" i="109"/>
  <c r="J29" i="109"/>
  <c r="G29" i="109"/>
  <c r="G27" i="109" s="1"/>
  <c r="D29" i="109"/>
  <c r="O28" i="109"/>
  <c r="N28" i="109"/>
  <c r="P28" i="109" s="1"/>
  <c r="M28" i="109"/>
  <c r="J28" i="109"/>
  <c r="G28" i="109"/>
  <c r="D28" i="109"/>
  <c r="M27" i="109"/>
  <c r="M33" i="109" s="1"/>
  <c r="M47" i="109" s="1"/>
  <c r="L27" i="109"/>
  <c r="L33" i="109" s="1"/>
  <c r="K27" i="109"/>
  <c r="I27" i="109"/>
  <c r="H27" i="109"/>
  <c r="F27" i="109"/>
  <c r="E27" i="109"/>
  <c r="C27" i="109"/>
  <c r="B27" i="109"/>
  <c r="B33" i="109" s="1"/>
  <c r="B47" i="109" s="1"/>
  <c r="B49" i="109" s="1"/>
  <c r="N26" i="109"/>
  <c r="L26" i="109"/>
  <c r="O26" i="109" s="1"/>
  <c r="J26" i="109"/>
  <c r="G26" i="109"/>
  <c r="D26" i="109"/>
  <c r="O25" i="109"/>
  <c r="N25" i="109"/>
  <c r="J25" i="109"/>
  <c r="G25" i="109"/>
  <c r="D25" i="109"/>
  <c r="O24" i="109"/>
  <c r="N24" i="109"/>
  <c r="M24" i="109"/>
  <c r="J24" i="109"/>
  <c r="G24" i="109"/>
  <c r="D24" i="109"/>
  <c r="D22" i="109" s="1"/>
  <c r="O23" i="109"/>
  <c r="N23" i="109"/>
  <c r="J23" i="109"/>
  <c r="G23" i="109"/>
  <c r="I22" i="109"/>
  <c r="I33" i="109" s="1"/>
  <c r="I47" i="109" s="1"/>
  <c r="H22" i="109"/>
  <c r="F22" i="109"/>
  <c r="E22" i="109"/>
  <c r="E33" i="109" s="1"/>
  <c r="E47" i="109" s="1"/>
  <c r="E49" i="109" s="1"/>
  <c r="C22" i="109"/>
  <c r="C33" i="109" s="1"/>
  <c r="C47" i="109" s="1"/>
  <c r="O18" i="109"/>
  <c r="N18" i="109"/>
  <c r="P18" i="109" s="1"/>
  <c r="M18" i="109"/>
  <c r="J18" i="109"/>
  <c r="G18" i="109"/>
  <c r="D18" i="109"/>
  <c r="O17" i="109"/>
  <c r="N17" i="109"/>
  <c r="M17" i="109"/>
  <c r="J17" i="109"/>
  <c r="G17" i="109"/>
  <c r="D17" i="109"/>
  <c r="O16" i="109"/>
  <c r="N16" i="109"/>
  <c r="P16" i="109" s="1"/>
  <c r="M16" i="109"/>
  <c r="J16" i="109"/>
  <c r="G16" i="109"/>
  <c r="D16" i="109"/>
  <c r="O15" i="109"/>
  <c r="N15" i="109"/>
  <c r="M15" i="109"/>
  <c r="J15" i="109"/>
  <c r="G15" i="109"/>
  <c r="G13" i="109" s="1"/>
  <c r="D15" i="109"/>
  <c r="O14" i="109"/>
  <c r="N14" i="109"/>
  <c r="P14" i="109" s="1"/>
  <c r="M14" i="109"/>
  <c r="J14" i="109"/>
  <c r="G14" i="109"/>
  <c r="D14" i="109"/>
  <c r="L13" i="109"/>
  <c r="L19" i="109" s="1"/>
  <c r="K13" i="109"/>
  <c r="K19" i="109" s="1"/>
  <c r="I13" i="109"/>
  <c r="H13" i="109"/>
  <c r="F13" i="109"/>
  <c r="E13" i="109"/>
  <c r="C13" i="109"/>
  <c r="B13" i="109"/>
  <c r="N12" i="109"/>
  <c r="J12" i="109"/>
  <c r="G12" i="109"/>
  <c r="D12" i="109"/>
  <c r="O11" i="109"/>
  <c r="N11" i="109"/>
  <c r="J11" i="109"/>
  <c r="G11" i="109"/>
  <c r="D11" i="109"/>
  <c r="O10" i="109"/>
  <c r="N10" i="109"/>
  <c r="P10" i="109" s="1"/>
  <c r="M10" i="109"/>
  <c r="J10" i="109"/>
  <c r="G10" i="109"/>
  <c r="D10" i="109"/>
  <c r="O9" i="109"/>
  <c r="N9" i="109"/>
  <c r="J9" i="109"/>
  <c r="G9" i="109"/>
  <c r="I8" i="109"/>
  <c r="I19" i="109" s="1"/>
  <c r="H8" i="109"/>
  <c r="F8" i="109"/>
  <c r="E8" i="109"/>
  <c r="C8" i="109"/>
  <c r="P24" i="129" l="1"/>
  <c r="H8" i="128"/>
  <c r="H14" i="128" s="1"/>
  <c r="N10" i="128"/>
  <c r="D32" i="128"/>
  <c r="P32" i="128" s="1"/>
  <c r="N32" i="128"/>
  <c r="P14" i="128"/>
  <c r="P23" i="128"/>
  <c r="P13" i="129"/>
  <c r="F41" i="129"/>
  <c r="G41" i="129"/>
  <c r="L39" i="129"/>
  <c r="L41" i="129" s="1"/>
  <c r="O28" i="129"/>
  <c r="O39" i="129" s="1"/>
  <c r="O41" i="129" s="1"/>
  <c r="M20" i="129"/>
  <c r="M39" i="129" s="1"/>
  <c r="M41" i="129" s="1"/>
  <c r="O12" i="129"/>
  <c r="O9" i="129" s="1"/>
  <c r="L9" i="129"/>
  <c r="L17" i="129" s="1"/>
  <c r="O17" i="129" s="1"/>
  <c r="B39" i="129"/>
  <c r="B41" i="129" s="1"/>
  <c r="N28" i="129"/>
  <c r="K9" i="129"/>
  <c r="N12" i="129"/>
  <c r="M12" i="129"/>
  <c r="P23" i="129"/>
  <c r="P20" i="129" s="1"/>
  <c r="G37" i="116"/>
  <c r="E15" i="116"/>
  <c r="G15" i="116" s="1"/>
  <c r="P66" i="116"/>
  <c r="L9" i="116"/>
  <c r="O9" i="116" s="1"/>
  <c r="M16" i="116"/>
  <c r="G16" i="116"/>
  <c r="L29" i="116"/>
  <c r="L48" i="116" s="1"/>
  <c r="L69" i="116" s="1"/>
  <c r="N30" i="116"/>
  <c r="P30" i="116" s="1"/>
  <c r="P31" i="116"/>
  <c r="N17" i="116"/>
  <c r="P62" i="116"/>
  <c r="C29" i="116"/>
  <c r="C48" i="116" s="1"/>
  <c r="C69" i="116" s="1"/>
  <c r="C71" i="116" s="1"/>
  <c r="P39" i="116"/>
  <c r="P64" i="116"/>
  <c r="P18" i="116"/>
  <c r="P19" i="116"/>
  <c r="K29" i="116"/>
  <c r="G38" i="116"/>
  <c r="G48" i="116" s="1"/>
  <c r="G69" i="116" s="1"/>
  <c r="J38" i="116"/>
  <c r="M38" i="116"/>
  <c r="P47" i="116"/>
  <c r="P56" i="116"/>
  <c r="C68" i="116"/>
  <c r="C70" i="116" s="1"/>
  <c r="J59" i="116"/>
  <c r="K7" i="116"/>
  <c r="P17" i="116"/>
  <c r="K12" i="116"/>
  <c r="N13" i="116"/>
  <c r="P13" i="116" s="1"/>
  <c r="N32" i="116"/>
  <c r="F7" i="116"/>
  <c r="F26" i="116" s="1"/>
  <c r="N33" i="116"/>
  <c r="P33" i="116" s="1"/>
  <c r="P34" i="116"/>
  <c r="M34" i="116"/>
  <c r="M29" i="116" s="1"/>
  <c r="E68" i="116"/>
  <c r="P60" i="116"/>
  <c r="N11" i="116"/>
  <c r="G7" i="116"/>
  <c r="G26" i="116" s="1"/>
  <c r="O10" i="116"/>
  <c r="H29" i="116"/>
  <c r="O32" i="116"/>
  <c r="N50" i="116"/>
  <c r="F68" i="116"/>
  <c r="F70" i="116" s="1"/>
  <c r="F71" i="116" s="1"/>
  <c r="P65" i="116"/>
  <c r="I68" i="116"/>
  <c r="I70" i="116" s="1"/>
  <c r="C7" i="116"/>
  <c r="C26" i="116" s="1"/>
  <c r="H7" i="116"/>
  <c r="D16" i="116"/>
  <c r="P20" i="116"/>
  <c r="P23" i="116"/>
  <c r="E29" i="116"/>
  <c r="J29" i="116"/>
  <c r="J48" i="116" s="1"/>
  <c r="J69" i="116" s="1"/>
  <c r="N35" i="116"/>
  <c r="P35" i="116" s="1"/>
  <c r="N36" i="116"/>
  <c r="P36" i="116" s="1"/>
  <c r="D38" i="116"/>
  <c r="O50" i="116"/>
  <c r="P50" i="116" s="1"/>
  <c r="J50" i="116"/>
  <c r="P51" i="116"/>
  <c r="P53" i="116"/>
  <c r="H68" i="116"/>
  <c r="H70" i="116" s="1"/>
  <c r="L68" i="116"/>
  <c r="L70" i="116" s="1"/>
  <c r="L71" i="116" s="1"/>
  <c r="P67" i="116"/>
  <c r="E46" i="116"/>
  <c r="E70" i="116"/>
  <c r="M68" i="116"/>
  <c r="M70" i="116" s="1"/>
  <c r="N37" i="116"/>
  <c r="P37" i="116" s="1"/>
  <c r="B29" i="116"/>
  <c r="B15" i="116"/>
  <c r="D37" i="116"/>
  <c r="D29" i="116" s="1"/>
  <c r="D48" i="116" s="1"/>
  <c r="D69" i="116" s="1"/>
  <c r="H46" i="116"/>
  <c r="H24" i="116" s="1"/>
  <c r="O38" i="116"/>
  <c r="N59" i="116"/>
  <c r="B68" i="116"/>
  <c r="B70" i="116" s="1"/>
  <c r="E9" i="116"/>
  <c r="E7" i="116" s="1"/>
  <c r="M9" i="116"/>
  <c r="B10" i="116"/>
  <c r="N10" i="116" s="1"/>
  <c r="P10" i="116" s="1"/>
  <c r="I11" i="116"/>
  <c r="I7" i="116" s="1"/>
  <c r="I26" i="116" s="1"/>
  <c r="N14" i="116"/>
  <c r="P14" i="116" s="1"/>
  <c r="H17" i="116"/>
  <c r="I29" i="116"/>
  <c r="I48" i="116" s="1"/>
  <c r="I69" i="116" s="1"/>
  <c r="G59" i="116"/>
  <c r="G68" i="116" s="1"/>
  <c r="G70" i="116" s="1"/>
  <c r="G71" i="116" s="1"/>
  <c r="O59" i="116"/>
  <c r="K68" i="116"/>
  <c r="N9" i="116"/>
  <c r="P9" i="116" s="1"/>
  <c r="D59" i="116"/>
  <c r="D68" i="116" s="1"/>
  <c r="D70" i="116" s="1"/>
  <c r="J36" i="132"/>
  <c r="M33" i="132"/>
  <c r="M35" i="132" s="1"/>
  <c r="P30" i="132"/>
  <c r="N36" i="132"/>
  <c r="M36" i="132"/>
  <c r="D33" i="132"/>
  <c r="D35" i="132" s="1"/>
  <c r="D36" i="132" s="1"/>
  <c r="B33" i="132"/>
  <c r="B35" i="132" s="1"/>
  <c r="B36" i="132" s="1"/>
  <c r="K33" i="132"/>
  <c r="K35" i="132" s="1"/>
  <c r="K36" i="132" s="1"/>
  <c r="D27" i="132"/>
  <c r="J30" i="132"/>
  <c r="J33" i="132" s="1"/>
  <c r="J35" i="132" s="1"/>
  <c r="L33" i="132"/>
  <c r="L35" i="132" s="1"/>
  <c r="L36" i="132" s="1"/>
  <c r="F33" i="132"/>
  <c r="F35" i="132" s="1"/>
  <c r="F36" i="132" s="1"/>
  <c r="O27" i="132"/>
  <c r="P27" i="132" s="1"/>
  <c r="G30" i="132"/>
  <c r="G33" i="132" s="1"/>
  <c r="G35" i="132" s="1"/>
  <c r="G36" i="132" s="1"/>
  <c r="N11" i="107"/>
  <c r="O11" i="107"/>
  <c r="D12" i="107"/>
  <c r="J11" i="107"/>
  <c r="P29" i="107"/>
  <c r="P10" i="107"/>
  <c r="P14" i="107" s="1"/>
  <c r="O12" i="107"/>
  <c r="P12" i="107" s="1"/>
  <c r="N8" i="107"/>
  <c r="P8" i="107" s="1"/>
  <c r="N13" i="107"/>
  <c r="P13" i="107" s="1"/>
  <c r="P21" i="107"/>
  <c r="B34" i="107"/>
  <c r="P26" i="107"/>
  <c r="O14" i="107"/>
  <c r="P30" i="107"/>
  <c r="F34" i="107"/>
  <c r="K34" i="107"/>
  <c r="B14" i="107"/>
  <c r="P25" i="107"/>
  <c r="P31" i="107" s="1"/>
  <c r="P33" i="107" s="1"/>
  <c r="J12" i="107"/>
  <c r="O33" i="107"/>
  <c r="O34" i="107" s="1"/>
  <c r="N8" i="109"/>
  <c r="D8" i="109"/>
  <c r="G8" i="109"/>
  <c r="O13" i="109"/>
  <c r="J22" i="109"/>
  <c r="G22" i="109"/>
  <c r="P25" i="109"/>
  <c r="F19" i="109"/>
  <c r="P11" i="109"/>
  <c r="H33" i="109"/>
  <c r="H47" i="109" s="1"/>
  <c r="H49" i="109" s="1"/>
  <c r="P23" i="109"/>
  <c r="J40" i="109"/>
  <c r="J48" i="109" s="1"/>
  <c r="P44" i="109"/>
  <c r="P9" i="109"/>
  <c r="O8" i="109"/>
  <c r="H19" i="109"/>
  <c r="J8" i="109"/>
  <c r="D13" i="109"/>
  <c r="O27" i="109"/>
  <c r="D27" i="109"/>
  <c r="D33" i="109" s="1"/>
  <c r="D47" i="109" s="1"/>
  <c r="D49" i="109" s="1"/>
  <c r="C49" i="109"/>
  <c r="J13" i="109"/>
  <c r="M13" i="109"/>
  <c r="M19" i="109" s="1"/>
  <c r="F33" i="109"/>
  <c r="F47" i="109" s="1"/>
  <c r="F49" i="109" s="1"/>
  <c r="N22" i="109"/>
  <c r="P26" i="109"/>
  <c r="P32" i="109"/>
  <c r="D35" i="109"/>
  <c r="D48" i="109" s="1"/>
  <c r="O35" i="109"/>
  <c r="P35" i="109" s="1"/>
  <c r="P45" i="109"/>
  <c r="G19" i="109"/>
  <c r="N13" i="109"/>
  <c r="N19" i="109" s="1"/>
  <c r="P15" i="109"/>
  <c r="P17" i="109"/>
  <c r="P24" i="109"/>
  <c r="P29" i="109"/>
  <c r="J27" i="109"/>
  <c r="J33" i="109" s="1"/>
  <c r="J47" i="109" s="1"/>
  <c r="P37" i="109"/>
  <c r="I49" i="109"/>
  <c r="D19" i="109"/>
  <c r="N48" i="109"/>
  <c r="O48" i="109"/>
  <c r="P13" i="109"/>
  <c r="G33" i="109"/>
  <c r="G47" i="109" s="1"/>
  <c r="L47" i="109"/>
  <c r="B19" i="109"/>
  <c r="O22" i="109"/>
  <c r="M26" i="109"/>
  <c r="N27" i="109"/>
  <c r="P27" i="109" s="1"/>
  <c r="G40" i="109"/>
  <c r="G48" i="109" s="1"/>
  <c r="M40" i="109"/>
  <c r="M48" i="109" s="1"/>
  <c r="E19" i="109"/>
  <c r="L12" i="109"/>
  <c r="C19" i="109"/>
  <c r="N40" i="109"/>
  <c r="P40" i="109" s="1"/>
  <c r="E27" i="114"/>
  <c r="F27" i="114"/>
  <c r="I27" i="114"/>
  <c r="J27" i="114"/>
  <c r="M27" i="114"/>
  <c r="N27" i="114"/>
  <c r="D17" i="114"/>
  <c r="H17" i="114"/>
  <c r="L17" i="114"/>
  <c r="P17" i="114"/>
  <c r="B13" i="114"/>
  <c r="B17" i="114" s="1"/>
  <c r="C13" i="114"/>
  <c r="C17" i="114" s="1"/>
  <c r="D13" i="114"/>
  <c r="E13" i="114"/>
  <c r="E17" i="114" s="1"/>
  <c r="F13" i="114"/>
  <c r="F17" i="114" s="1"/>
  <c r="G13" i="114"/>
  <c r="G17" i="114" s="1"/>
  <c r="H13" i="114"/>
  <c r="I13" i="114"/>
  <c r="I17" i="114" s="1"/>
  <c r="J13" i="114"/>
  <c r="J17" i="114" s="1"/>
  <c r="K13" i="114"/>
  <c r="K17" i="114" s="1"/>
  <c r="L13" i="114"/>
  <c r="M13" i="114"/>
  <c r="M17" i="114" s="1"/>
  <c r="N13" i="114"/>
  <c r="N17" i="114" s="1"/>
  <c r="O13" i="114"/>
  <c r="O17" i="114" s="1"/>
  <c r="P13" i="114"/>
  <c r="B14" i="114"/>
  <c r="C14" i="114"/>
  <c r="D14" i="114"/>
  <c r="E14" i="114"/>
  <c r="F14" i="114"/>
  <c r="G14" i="114"/>
  <c r="H14" i="114"/>
  <c r="I14" i="114"/>
  <c r="J14" i="114"/>
  <c r="K14" i="114"/>
  <c r="L14" i="114"/>
  <c r="M14" i="114"/>
  <c r="N14" i="114"/>
  <c r="O14" i="114"/>
  <c r="P14" i="114"/>
  <c r="B15" i="114"/>
  <c r="C15" i="114"/>
  <c r="D15" i="114"/>
  <c r="E15" i="114"/>
  <c r="F15" i="114"/>
  <c r="G15" i="114"/>
  <c r="H15" i="114"/>
  <c r="I15" i="114"/>
  <c r="J15" i="114"/>
  <c r="K15" i="114"/>
  <c r="L15" i="114"/>
  <c r="M15" i="114"/>
  <c r="N15" i="114"/>
  <c r="O15" i="114"/>
  <c r="P15" i="114"/>
  <c r="B16" i="114"/>
  <c r="C16" i="114"/>
  <c r="D16" i="114"/>
  <c r="E16" i="114"/>
  <c r="F16" i="114"/>
  <c r="G16" i="114"/>
  <c r="H16" i="114"/>
  <c r="I16" i="114"/>
  <c r="J16" i="114"/>
  <c r="K16" i="114"/>
  <c r="L16" i="114"/>
  <c r="M16" i="114"/>
  <c r="N16" i="114"/>
  <c r="O16" i="114"/>
  <c r="P16" i="114"/>
  <c r="B23" i="114"/>
  <c r="B27" i="114" s="1"/>
  <c r="C23" i="114"/>
  <c r="C27" i="114" s="1"/>
  <c r="D23" i="114"/>
  <c r="D27" i="114" s="1"/>
  <c r="E23" i="114"/>
  <c r="F23" i="114"/>
  <c r="G23" i="114"/>
  <c r="G27" i="114" s="1"/>
  <c r="H23" i="114"/>
  <c r="H27" i="114" s="1"/>
  <c r="I23" i="114"/>
  <c r="J23" i="114"/>
  <c r="K23" i="114"/>
  <c r="K27" i="114" s="1"/>
  <c r="L23" i="114"/>
  <c r="L27" i="114" s="1"/>
  <c r="M23" i="114"/>
  <c r="N23" i="114"/>
  <c r="O23" i="114"/>
  <c r="O27" i="114" s="1"/>
  <c r="P23" i="114"/>
  <c r="P27" i="114" s="1"/>
  <c r="B24" i="114"/>
  <c r="C24" i="114"/>
  <c r="D24" i="114"/>
  <c r="E24" i="114"/>
  <c r="F24" i="114"/>
  <c r="G24" i="114"/>
  <c r="H24" i="114"/>
  <c r="I24" i="114"/>
  <c r="J24" i="114"/>
  <c r="K24" i="114"/>
  <c r="L24" i="114"/>
  <c r="M24" i="114"/>
  <c r="N24" i="114"/>
  <c r="O24" i="114"/>
  <c r="P24" i="114"/>
  <c r="B25" i="114"/>
  <c r="C25" i="114"/>
  <c r="D25" i="114"/>
  <c r="E25" i="114"/>
  <c r="F25" i="114"/>
  <c r="G25" i="114"/>
  <c r="H25" i="114"/>
  <c r="I25" i="114"/>
  <c r="J25" i="114"/>
  <c r="K25" i="114"/>
  <c r="L25" i="114"/>
  <c r="M25" i="114"/>
  <c r="N25" i="114"/>
  <c r="O25" i="114"/>
  <c r="P25" i="114"/>
  <c r="B26" i="114"/>
  <c r="C26" i="114"/>
  <c r="D26" i="114"/>
  <c r="E26" i="114"/>
  <c r="F26" i="114"/>
  <c r="G26" i="114"/>
  <c r="H26" i="114"/>
  <c r="I26" i="114"/>
  <c r="J26" i="114"/>
  <c r="K26" i="114"/>
  <c r="L26" i="114"/>
  <c r="M26" i="114"/>
  <c r="N26" i="114"/>
  <c r="O26" i="114"/>
  <c r="P26" i="114"/>
  <c r="P28" i="129" l="1"/>
  <c r="P39" i="129" s="1"/>
  <c r="P12" i="129"/>
  <c r="P9" i="129" s="1"/>
  <c r="P17" i="129" s="1"/>
  <c r="N9" i="129"/>
  <c r="M9" i="129"/>
  <c r="M17" i="129" s="1"/>
  <c r="K17" i="129"/>
  <c r="N17" i="129" s="1"/>
  <c r="N39" i="129"/>
  <c r="N41" i="129"/>
  <c r="P41" i="129" s="1"/>
  <c r="L7" i="116"/>
  <c r="L26" i="116" s="1"/>
  <c r="H16" i="116"/>
  <c r="H26" i="116" s="1"/>
  <c r="N8" i="116"/>
  <c r="P8" i="116" s="1"/>
  <c r="J68" i="116"/>
  <c r="J70" i="116" s="1"/>
  <c r="J71" i="116" s="1"/>
  <c r="M48" i="116"/>
  <c r="M69" i="116" s="1"/>
  <c r="M71" i="116" s="1"/>
  <c r="P32" i="116"/>
  <c r="N68" i="116"/>
  <c r="O29" i="116"/>
  <c r="O48" i="116" s="1"/>
  <c r="O69" i="116" s="1"/>
  <c r="N12" i="116"/>
  <c r="M12" i="116"/>
  <c r="P12" i="116" s="1"/>
  <c r="I71" i="116"/>
  <c r="O7" i="116"/>
  <c r="O26" i="116" s="1"/>
  <c r="B48" i="116"/>
  <c r="B69" i="116" s="1"/>
  <c r="B71" i="116" s="1"/>
  <c r="N29" i="116"/>
  <c r="O11" i="116"/>
  <c r="P11" i="116" s="1"/>
  <c r="N15" i="116"/>
  <c r="P15" i="116" s="1"/>
  <c r="D15" i="116"/>
  <c r="D7" i="116" s="1"/>
  <c r="D26" i="116" s="1"/>
  <c r="K70" i="116"/>
  <c r="K46" i="116"/>
  <c r="H38" i="116"/>
  <c r="H48" i="116" s="1"/>
  <c r="H69" i="116" s="1"/>
  <c r="H71" i="116" s="1"/>
  <c r="B7" i="116"/>
  <c r="E38" i="116"/>
  <c r="E24" i="116"/>
  <c r="E16" i="116" s="1"/>
  <c r="E26" i="116" s="1"/>
  <c r="P59" i="116"/>
  <c r="P68" i="116" s="1"/>
  <c r="P70" i="116" s="1"/>
  <c r="O68" i="116"/>
  <c r="O70" i="116" s="1"/>
  <c r="N70" i="116"/>
  <c r="N46" i="116"/>
  <c r="D71" i="116"/>
  <c r="O33" i="132"/>
  <c r="O35" i="132" s="1"/>
  <c r="O36" i="132" s="1"/>
  <c r="P33" i="132"/>
  <c r="P35" i="132" s="1"/>
  <c r="P36" i="132" s="1"/>
  <c r="P11" i="107"/>
  <c r="O19" i="109"/>
  <c r="J49" i="109"/>
  <c r="P22" i="109"/>
  <c r="P33" i="109" s="1"/>
  <c r="P47" i="109" s="1"/>
  <c r="O33" i="109"/>
  <c r="O47" i="109" s="1"/>
  <c r="O49" i="109" s="1"/>
  <c r="P8" i="109"/>
  <c r="P19" i="109" s="1"/>
  <c r="J19" i="109"/>
  <c r="P48" i="109"/>
  <c r="P49" i="109" s="1"/>
  <c r="N33" i="109"/>
  <c r="N47" i="109" s="1"/>
  <c r="M12" i="109"/>
  <c r="O12" i="109"/>
  <c r="P12" i="109" s="1"/>
  <c r="G49" i="109"/>
  <c r="F13" i="103"/>
  <c r="G13" i="103" s="1"/>
  <c r="N8" i="103"/>
  <c r="E42" i="103"/>
  <c r="E41" i="103"/>
  <c r="E40" i="103"/>
  <c r="E37" i="103"/>
  <c r="E34" i="103"/>
  <c r="E32" i="103"/>
  <c r="E46" i="103" s="1"/>
  <c r="E21" i="103"/>
  <c r="E8" i="103"/>
  <c r="D43" i="103"/>
  <c r="C43" i="103"/>
  <c r="B43" i="103"/>
  <c r="D42" i="103"/>
  <c r="C42" i="103"/>
  <c r="B42" i="103"/>
  <c r="D41" i="103"/>
  <c r="C41" i="103"/>
  <c r="B41" i="103"/>
  <c r="D40" i="103"/>
  <c r="C40" i="103"/>
  <c r="B40" i="103"/>
  <c r="D37" i="103"/>
  <c r="C37" i="103"/>
  <c r="B37" i="103"/>
  <c r="C36" i="103"/>
  <c r="C34" i="103" s="1"/>
  <c r="B36" i="103"/>
  <c r="C35" i="103"/>
  <c r="B35" i="103"/>
  <c r="B34" i="103" s="1"/>
  <c r="D31" i="103"/>
  <c r="D27" i="103"/>
  <c r="D39" i="103" s="1"/>
  <c r="C27" i="103"/>
  <c r="C39" i="103" s="1"/>
  <c r="B27" i="103"/>
  <c r="B39" i="103" s="1"/>
  <c r="B17" i="103" s="1"/>
  <c r="D26" i="103"/>
  <c r="D24" i="103"/>
  <c r="D23" i="103"/>
  <c r="D36" i="103" s="1"/>
  <c r="D22" i="103"/>
  <c r="D35" i="103" s="1"/>
  <c r="D34" i="103" s="1"/>
  <c r="C21" i="103"/>
  <c r="C32" i="103" s="1"/>
  <c r="B21" i="103"/>
  <c r="B32" i="103" s="1"/>
  <c r="D16" i="103"/>
  <c r="D15" i="103"/>
  <c r="D14" i="103"/>
  <c r="C13" i="103"/>
  <c r="D12" i="103"/>
  <c r="D11" i="103"/>
  <c r="D10" i="103"/>
  <c r="D9" i="103"/>
  <c r="M50" i="105"/>
  <c r="L50" i="105"/>
  <c r="K50" i="105"/>
  <c r="J50" i="105"/>
  <c r="I50" i="105"/>
  <c r="H50" i="105"/>
  <c r="E50" i="105"/>
  <c r="D50" i="105"/>
  <c r="C50" i="105"/>
  <c r="O50" i="105" s="1"/>
  <c r="F48" i="105"/>
  <c r="F50" i="105" s="1"/>
  <c r="N47" i="105"/>
  <c r="M47" i="105"/>
  <c r="L47" i="105"/>
  <c r="I47" i="105"/>
  <c r="J47" i="105" s="1"/>
  <c r="G47" i="105"/>
  <c r="F47" i="105"/>
  <c r="O47" i="105" s="1"/>
  <c r="O46" i="105"/>
  <c r="N46" i="105"/>
  <c r="P46" i="105" s="1"/>
  <c r="M46" i="105"/>
  <c r="J46" i="105"/>
  <c r="G46" i="105"/>
  <c r="P45" i="105"/>
  <c r="O45" i="105"/>
  <c r="N45" i="105"/>
  <c r="M45" i="105"/>
  <c r="J45" i="105"/>
  <c r="G45" i="105"/>
  <c r="O44" i="105"/>
  <c r="N44" i="105"/>
  <c r="P44" i="105" s="1"/>
  <c r="L44" i="105"/>
  <c r="M44" i="105" s="1"/>
  <c r="J44" i="105"/>
  <c r="I44" i="105"/>
  <c r="G44" i="105"/>
  <c r="P43" i="105"/>
  <c r="G43" i="105"/>
  <c r="G48" i="105" s="1"/>
  <c r="G50" i="105" s="1"/>
  <c r="K42" i="105"/>
  <c r="I42" i="105"/>
  <c r="G42" i="105"/>
  <c r="C42" i="105"/>
  <c r="B42" i="105"/>
  <c r="L41" i="105"/>
  <c r="O41" i="105" s="1"/>
  <c r="K41" i="105"/>
  <c r="G41" i="105"/>
  <c r="B41" i="105"/>
  <c r="N41" i="105" s="1"/>
  <c r="N40" i="105"/>
  <c r="M40" i="105"/>
  <c r="L40" i="105"/>
  <c r="O40" i="105" s="1"/>
  <c r="P40" i="105" s="1"/>
  <c r="K40" i="105"/>
  <c r="G40" i="105"/>
  <c r="M39" i="105"/>
  <c r="L39" i="105"/>
  <c r="K39" i="105"/>
  <c r="G39" i="105"/>
  <c r="C39" i="105"/>
  <c r="O39" i="105" s="1"/>
  <c r="B39" i="105"/>
  <c r="N39" i="105" s="1"/>
  <c r="O38" i="105"/>
  <c r="L38" i="105"/>
  <c r="K38" i="105"/>
  <c r="J38" i="105"/>
  <c r="I38" i="105"/>
  <c r="H38" i="105"/>
  <c r="G38" i="105"/>
  <c r="F38" i="105"/>
  <c r="B38" i="105"/>
  <c r="K37" i="105"/>
  <c r="F37" i="105"/>
  <c r="P34" i="105"/>
  <c r="O34" i="105"/>
  <c r="N34" i="105"/>
  <c r="M34" i="105"/>
  <c r="J34" i="105"/>
  <c r="J29" i="105" s="1"/>
  <c r="G34" i="105"/>
  <c r="D34" i="105"/>
  <c r="O33" i="105"/>
  <c r="N33" i="105"/>
  <c r="P33" i="105" s="1"/>
  <c r="M33" i="105"/>
  <c r="J33" i="105"/>
  <c r="G33" i="105"/>
  <c r="D33" i="105"/>
  <c r="O32" i="105"/>
  <c r="N32" i="105"/>
  <c r="N29" i="105" s="1"/>
  <c r="M32" i="105"/>
  <c r="M29" i="105" s="1"/>
  <c r="M35" i="105" s="1"/>
  <c r="M49" i="105" s="1"/>
  <c r="J32" i="105"/>
  <c r="G32" i="105"/>
  <c r="D32" i="105"/>
  <c r="D29" i="105" s="1"/>
  <c r="P31" i="105"/>
  <c r="O31" i="105"/>
  <c r="N31" i="105"/>
  <c r="M31" i="105"/>
  <c r="J31" i="105"/>
  <c r="G31" i="105"/>
  <c r="D31" i="105"/>
  <c r="P30" i="105"/>
  <c r="O30" i="105"/>
  <c r="N30" i="105"/>
  <c r="M30" i="105"/>
  <c r="J30" i="105"/>
  <c r="G30" i="105"/>
  <c r="D30" i="105"/>
  <c r="O29" i="105"/>
  <c r="L29" i="105"/>
  <c r="K29" i="105"/>
  <c r="K35" i="105" s="1"/>
  <c r="K49" i="105" s="1"/>
  <c r="I29" i="105"/>
  <c r="H29" i="105"/>
  <c r="G29" i="105"/>
  <c r="G35" i="105" s="1"/>
  <c r="G49" i="105" s="1"/>
  <c r="F29" i="105"/>
  <c r="F35" i="105" s="1"/>
  <c r="F49" i="105" s="1"/>
  <c r="E29" i="105"/>
  <c r="C29" i="105"/>
  <c r="C35" i="105" s="1"/>
  <c r="C49" i="105" s="1"/>
  <c r="B29" i="105"/>
  <c r="O28" i="105"/>
  <c r="N28" i="105"/>
  <c r="P28" i="105" s="1"/>
  <c r="M28" i="105"/>
  <c r="M42" i="105" s="1"/>
  <c r="J28" i="105"/>
  <c r="G28" i="105"/>
  <c r="D28" i="105"/>
  <c r="P27" i="105"/>
  <c r="O27" i="105"/>
  <c r="N27" i="105"/>
  <c r="M27" i="105"/>
  <c r="M41" i="105" s="1"/>
  <c r="J27" i="105"/>
  <c r="G27" i="105"/>
  <c r="D27" i="105"/>
  <c r="P26" i="105"/>
  <c r="O26" i="105"/>
  <c r="N26" i="105"/>
  <c r="M26" i="105"/>
  <c r="J26" i="105"/>
  <c r="J23" i="105" s="1"/>
  <c r="G26" i="105"/>
  <c r="D26" i="105"/>
  <c r="O25" i="105"/>
  <c r="N25" i="105"/>
  <c r="P25" i="105" s="1"/>
  <c r="M25" i="105"/>
  <c r="J25" i="105"/>
  <c r="G25" i="105"/>
  <c r="D25" i="105"/>
  <c r="D39" i="105" s="1"/>
  <c r="O24" i="105"/>
  <c r="O23" i="105" s="1"/>
  <c r="N24" i="105"/>
  <c r="P24" i="105" s="1"/>
  <c r="M24" i="105"/>
  <c r="M38" i="105" s="1"/>
  <c r="J24" i="105"/>
  <c r="G24" i="105"/>
  <c r="G23" i="105" s="1"/>
  <c r="D24" i="105"/>
  <c r="M23" i="105"/>
  <c r="L23" i="105"/>
  <c r="L35" i="105" s="1"/>
  <c r="L49" i="105" s="1"/>
  <c r="K23" i="105"/>
  <c r="I23" i="105"/>
  <c r="I35" i="105" s="1"/>
  <c r="I49" i="105" s="1"/>
  <c r="H23" i="105"/>
  <c r="H35" i="105" s="1"/>
  <c r="H49" i="105" s="1"/>
  <c r="F23" i="105"/>
  <c r="E23" i="105"/>
  <c r="E35" i="105" s="1"/>
  <c r="E49" i="105" s="1"/>
  <c r="C23" i="105"/>
  <c r="B23" i="105"/>
  <c r="O19" i="105"/>
  <c r="O14" i="105" s="1"/>
  <c r="N19" i="105"/>
  <c r="N14" i="105" s="1"/>
  <c r="M19" i="105"/>
  <c r="J19" i="105"/>
  <c r="G19" i="105"/>
  <c r="G14" i="105" s="1"/>
  <c r="D19" i="105"/>
  <c r="O18" i="105"/>
  <c r="N18" i="105"/>
  <c r="P18" i="105" s="1"/>
  <c r="M18" i="105"/>
  <c r="M14" i="105" s="1"/>
  <c r="J18" i="105"/>
  <c r="G18" i="105"/>
  <c r="D18" i="105"/>
  <c r="P17" i="105"/>
  <c r="O17" i="105"/>
  <c r="N17" i="105"/>
  <c r="M17" i="105"/>
  <c r="J17" i="105"/>
  <c r="J14" i="105" s="1"/>
  <c r="G17" i="105"/>
  <c r="D17" i="105"/>
  <c r="P16" i="105"/>
  <c r="O16" i="105"/>
  <c r="N16" i="105"/>
  <c r="G16" i="105"/>
  <c r="D16" i="105"/>
  <c r="P15" i="105"/>
  <c r="O15" i="105"/>
  <c r="N15" i="105"/>
  <c r="M15" i="105"/>
  <c r="J15" i="105"/>
  <c r="G15" i="105"/>
  <c r="D15" i="105"/>
  <c r="D44" i="105" s="1"/>
  <c r="L14" i="105"/>
  <c r="L20" i="105" s="1"/>
  <c r="K14" i="105"/>
  <c r="K20" i="105" s="1"/>
  <c r="I14" i="105"/>
  <c r="H14" i="105"/>
  <c r="H20" i="105" s="1"/>
  <c r="F14" i="105"/>
  <c r="E14" i="105"/>
  <c r="D14" i="105"/>
  <c r="C14" i="105"/>
  <c r="C20" i="105" s="1"/>
  <c r="B14" i="105"/>
  <c r="B43" i="105" s="1"/>
  <c r="O13" i="105"/>
  <c r="O8" i="105" s="1"/>
  <c r="O20" i="105" s="1"/>
  <c r="N13" i="105"/>
  <c r="P13" i="105" s="1"/>
  <c r="J13" i="105"/>
  <c r="G13" i="105"/>
  <c r="G8" i="105" s="1"/>
  <c r="G20" i="105" s="1"/>
  <c r="D13" i="105"/>
  <c r="D42" i="105" s="1"/>
  <c r="P12" i="105"/>
  <c r="O12" i="105"/>
  <c r="N12" i="105"/>
  <c r="J12" i="105"/>
  <c r="J8" i="105" s="1"/>
  <c r="J20" i="105" s="1"/>
  <c r="G12" i="105"/>
  <c r="D12" i="105"/>
  <c r="O11" i="105"/>
  <c r="N11" i="105"/>
  <c r="P11" i="105" s="1"/>
  <c r="J11" i="105"/>
  <c r="G11" i="105"/>
  <c r="D11" i="105"/>
  <c r="D40" i="105" s="1"/>
  <c r="O10" i="105"/>
  <c r="N10" i="105"/>
  <c r="P10" i="105" s="1"/>
  <c r="J10" i="105"/>
  <c r="G10" i="105"/>
  <c r="D10" i="105"/>
  <c r="O9" i="105"/>
  <c r="N9" i="105"/>
  <c r="P9" i="105" s="1"/>
  <c r="J9" i="105"/>
  <c r="G9" i="105"/>
  <c r="D9" i="105"/>
  <c r="D38" i="105" s="1"/>
  <c r="M8" i="105"/>
  <c r="M20" i="105" s="1"/>
  <c r="L8" i="105"/>
  <c r="K8" i="105"/>
  <c r="I8" i="105"/>
  <c r="I20" i="105" s="1"/>
  <c r="H8" i="105"/>
  <c r="F8" i="105"/>
  <c r="F20" i="105" s="1"/>
  <c r="E8" i="105"/>
  <c r="E20" i="105" s="1"/>
  <c r="C8" i="105"/>
  <c r="C37" i="105" s="1"/>
  <c r="B8" i="105"/>
  <c r="B20" i="105" s="1"/>
  <c r="M7" i="116" l="1"/>
  <c r="M26" i="116" s="1"/>
  <c r="P29" i="116"/>
  <c r="P46" i="116"/>
  <c r="N24" i="116"/>
  <c r="P24" i="116" s="1"/>
  <c r="N7" i="116"/>
  <c r="B26" i="116"/>
  <c r="K38" i="116"/>
  <c r="K48" i="116" s="1"/>
  <c r="K69" i="116" s="1"/>
  <c r="K71" i="116" s="1"/>
  <c r="K24" i="116"/>
  <c r="K16" i="116" s="1"/>
  <c r="K26" i="116" s="1"/>
  <c r="E48" i="116"/>
  <c r="E69" i="116" s="1"/>
  <c r="E71" i="116" s="1"/>
  <c r="O71" i="116"/>
  <c r="D17" i="103"/>
  <c r="D13" i="103" s="1"/>
  <c r="B13" i="103"/>
  <c r="D21" i="103"/>
  <c r="D32" i="103" s="1"/>
  <c r="D41" i="105"/>
  <c r="D23" i="105"/>
  <c r="P23" i="105"/>
  <c r="N38" i="105"/>
  <c r="P38" i="105" s="1"/>
  <c r="B35" i="105"/>
  <c r="B49" i="105" s="1"/>
  <c r="P39" i="105"/>
  <c r="B37" i="105"/>
  <c r="D35" i="105"/>
  <c r="D49" i="105" s="1"/>
  <c r="P41" i="105"/>
  <c r="P8" i="105"/>
  <c r="P20" i="105" s="1"/>
  <c r="O35" i="105"/>
  <c r="O49" i="105" s="1"/>
  <c r="P47" i="105"/>
  <c r="J35" i="105"/>
  <c r="J49" i="105" s="1"/>
  <c r="O42" i="105"/>
  <c r="P42" i="105" s="1"/>
  <c r="N8" i="105"/>
  <c r="N20" i="105" s="1"/>
  <c r="P19" i="105"/>
  <c r="P14" i="105" s="1"/>
  <c r="N23" i="105"/>
  <c r="N35" i="105" s="1"/>
  <c r="N49" i="105" s="1"/>
  <c r="P32" i="105"/>
  <c r="P29" i="105" s="1"/>
  <c r="D8" i="105"/>
  <c r="N16" i="116" l="1"/>
  <c r="P16" i="116" s="1"/>
  <c r="N38" i="116"/>
  <c r="N26" i="116"/>
  <c r="P7" i="116"/>
  <c r="P26" i="116" s="1"/>
  <c r="P35" i="105"/>
  <c r="P49" i="105" s="1"/>
  <c r="B48" i="105"/>
  <c r="B50" i="105" s="1"/>
  <c r="N50" i="105" s="1"/>
  <c r="P50" i="105" s="1"/>
  <c r="D37" i="105"/>
  <c r="D20" i="105"/>
  <c r="P38" i="116" l="1"/>
  <c r="P48" i="116" s="1"/>
  <c r="P69" i="116" s="1"/>
  <c r="P71" i="116" s="1"/>
  <c r="N48" i="116"/>
  <c r="N69" i="116" s="1"/>
  <c r="N71" i="116" s="1"/>
  <c r="P84" i="115"/>
  <c r="M84" i="115"/>
  <c r="M86" i="115" s="1"/>
  <c r="L84" i="115"/>
  <c r="L86" i="115" s="1"/>
  <c r="I84" i="115"/>
  <c r="I86" i="115" s="1"/>
  <c r="H84" i="115"/>
  <c r="H86" i="115" s="1"/>
  <c r="E84" i="115"/>
  <c r="E86" i="115" s="1"/>
  <c r="D84" i="115"/>
  <c r="D86" i="115" s="1"/>
  <c r="P72" i="115"/>
  <c r="O72" i="115"/>
  <c r="N72" i="115"/>
  <c r="M72" i="115"/>
  <c r="L72" i="115"/>
  <c r="K72" i="115"/>
  <c r="J72" i="115"/>
  <c r="I72" i="115"/>
  <c r="H72" i="115"/>
  <c r="G72" i="115"/>
  <c r="F72" i="115"/>
  <c r="E72" i="115"/>
  <c r="D72" i="115"/>
  <c r="C72" i="115"/>
  <c r="B72" i="115"/>
  <c r="P60" i="115"/>
  <c r="O60" i="115"/>
  <c r="O84" i="115" s="1"/>
  <c r="N60" i="115"/>
  <c r="N84" i="115" s="1"/>
  <c r="N86" i="115" s="1"/>
  <c r="M60" i="115"/>
  <c r="L60" i="115"/>
  <c r="K60" i="115"/>
  <c r="K84" i="115" s="1"/>
  <c r="K86" i="115" s="1"/>
  <c r="J60" i="115"/>
  <c r="J84" i="115" s="1"/>
  <c r="J86" i="115" s="1"/>
  <c r="I60" i="115"/>
  <c r="H60" i="115"/>
  <c r="G60" i="115"/>
  <c r="G84" i="115" s="1"/>
  <c r="G86" i="115" s="1"/>
  <c r="F60" i="115"/>
  <c r="F84" i="115" s="1"/>
  <c r="F86" i="115" s="1"/>
  <c r="E60" i="115"/>
  <c r="D60" i="115"/>
  <c r="C60" i="115"/>
  <c r="C84" i="115" s="1"/>
  <c r="C86" i="115" s="1"/>
  <c r="B60" i="115"/>
  <c r="B84" i="115" s="1"/>
  <c r="B86" i="115" s="1"/>
  <c r="N58" i="115"/>
  <c r="N85" i="115" s="1"/>
  <c r="M58" i="115"/>
  <c r="M85" i="115" s="1"/>
  <c r="J58" i="115"/>
  <c r="J85" i="115" s="1"/>
  <c r="I58" i="115"/>
  <c r="I85" i="115" s="1"/>
  <c r="F58" i="115"/>
  <c r="F85" i="115" s="1"/>
  <c r="E58" i="115"/>
  <c r="E85" i="115" s="1"/>
  <c r="B58" i="115"/>
  <c r="B85" i="115" s="1"/>
  <c r="P46" i="115"/>
  <c r="O46" i="115"/>
  <c r="N46" i="115"/>
  <c r="M46" i="115"/>
  <c r="L46" i="115"/>
  <c r="K46" i="115"/>
  <c r="J46" i="115"/>
  <c r="I46" i="115"/>
  <c r="H46" i="115"/>
  <c r="G46" i="115"/>
  <c r="F46" i="115"/>
  <c r="E46" i="115"/>
  <c r="D46" i="115"/>
  <c r="C46" i="115"/>
  <c r="B46" i="115"/>
  <c r="P34" i="115"/>
  <c r="P58" i="115" s="1"/>
  <c r="P85" i="115" s="1"/>
  <c r="O34" i="115"/>
  <c r="O58" i="115" s="1"/>
  <c r="O85" i="115" s="1"/>
  <c r="N34" i="115"/>
  <c r="M34" i="115"/>
  <c r="L34" i="115"/>
  <c r="L58" i="115" s="1"/>
  <c r="L85" i="115" s="1"/>
  <c r="K34" i="115"/>
  <c r="K58" i="115" s="1"/>
  <c r="K85" i="115" s="1"/>
  <c r="J34" i="115"/>
  <c r="I34" i="115"/>
  <c r="H34" i="115"/>
  <c r="H58" i="115" s="1"/>
  <c r="H85" i="115" s="1"/>
  <c r="G34" i="115"/>
  <c r="G58" i="115" s="1"/>
  <c r="G85" i="115" s="1"/>
  <c r="F34" i="115"/>
  <c r="E34" i="115"/>
  <c r="D34" i="115"/>
  <c r="D58" i="115" s="1"/>
  <c r="D85" i="115" s="1"/>
  <c r="C34" i="115"/>
  <c r="C58" i="115" s="1"/>
  <c r="C85" i="115" s="1"/>
  <c r="B34" i="115"/>
  <c r="P20" i="115"/>
  <c r="O20" i="115"/>
  <c r="N20" i="115"/>
  <c r="M20" i="115"/>
  <c r="L20" i="115"/>
  <c r="K20" i="115"/>
  <c r="J20" i="115"/>
  <c r="I20" i="115"/>
  <c r="H20" i="115"/>
  <c r="G20" i="115"/>
  <c r="F20" i="115"/>
  <c r="E20" i="115"/>
  <c r="D20" i="115"/>
  <c r="C20" i="115"/>
  <c r="B20" i="115"/>
  <c r="N9" i="115"/>
  <c r="M9" i="115"/>
  <c r="L9" i="115"/>
  <c r="K9" i="115"/>
  <c r="J9" i="115"/>
  <c r="I9" i="115"/>
  <c r="H9" i="115"/>
  <c r="E9" i="115"/>
  <c r="B9" i="115"/>
  <c r="O69" i="135" l="1"/>
  <c r="M69" i="135"/>
  <c r="L69" i="135"/>
  <c r="K69" i="135"/>
  <c r="I69" i="135"/>
  <c r="H69" i="135"/>
  <c r="G69" i="135"/>
  <c r="F69" i="135"/>
  <c r="E69" i="135"/>
  <c r="C69" i="135"/>
  <c r="O67" i="135"/>
  <c r="N67" i="135"/>
  <c r="P67" i="135" s="1"/>
  <c r="P69" i="135" s="1"/>
  <c r="M67" i="135"/>
  <c r="J67" i="135"/>
  <c r="J69" i="135" s="1"/>
  <c r="G67" i="135"/>
  <c r="D67" i="135"/>
  <c r="D69" i="135" s="1"/>
  <c r="L66" i="135"/>
  <c r="K66" i="135"/>
  <c r="I66" i="135"/>
  <c r="H66" i="135"/>
  <c r="G66" i="135"/>
  <c r="F66" i="135"/>
  <c r="E66" i="135"/>
  <c r="B66" i="135"/>
  <c r="B68" i="135" s="1"/>
  <c r="B69" i="135" s="1"/>
  <c r="P65" i="135"/>
  <c r="O65" i="135"/>
  <c r="N65" i="135"/>
  <c r="M65" i="135"/>
  <c r="J65" i="135"/>
  <c r="G65" i="135"/>
  <c r="D65" i="135"/>
  <c r="N59" i="135"/>
  <c r="M59" i="135"/>
  <c r="M66" i="135" s="1"/>
  <c r="J59" i="135"/>
  <c r="G59" i="135"/>
  <c r="O58" i="135"/>
  <c r="P58" i="135" s="1"/>
  <c r="N58" i="135"/>
  <c r="M58" i="135"/>
  <c r="J58" i="135"/>
  <c r="G58" i="135"/>
  <c r="D58" i="135"/>
  <c r="O52" i="135"/>
  <c r="N52" i="135"/>
  <c r="N66" i="135" s="1"/>
  <c r="M52" i="135"/>
  <c r="J52" i="135"/>
  <c r="J66" i="135" s="1"/>
  <c r="G52" i="135"/>
  <c r="D52" i="135"/>
  <c r="P49" i="135"/>
  <c r="O49" i="135"/>
  <c r="N49" i="135"/>
  <c r="M49" i="135"/>
  <c r="J49" i="135"/>
  <c r="G49" i="135"/>
  <c r="D49" i="135"/>
  <c r="O48" i="135"/>
  <c r="P48" i="135" s="1"/>
  <c r="N48" i="135"/>
  <c r="M48" i="135"/>
  <c r="J48" i="135"/>
  <c r="G48" i="135"/>
  <c r="D48" i="135"/>
  <c r="O47" i="135"/>
  <c r="N47" i="135"/>
  <c r="P47" i="135" s="1"/>
  <c r="M47" i="135"/>
  <c r="J47" i="135"/>
  <c r="G47" i="135"/>
  <c r="D47" i="135"/>
  <c r="O46" i="135"/>
  <c r="P46" i="135" s="1"/>
  <c r="N46" i="135"/>
  <c r="M46" i="135"/>
  <c r="J46" i="135"/>
  <c r="G46" i="135"/>
  <c r="D46" i="135"/>
  <c r="P45" i="135"/>
  <c r="O45" i="135"/>
  <c r="N45" i="135"/>
  <c r="M45" i="135"/>
  <c r="J45" i="135"/>
  <c r="G45" i="135"/>
  <c r="D45" i="135"/>
  <c r="P44" i="135"/>
  <c r="M44" i="135"/>
  <c r="J44" i="135"/>
  <c r="G44" i="135"/>
  <c r="D44" i="135"/>
  <c r="P43" i="135"/>
  <c r="O43" i="135"/>
  <c r="N43" i="135"/>
  <c r="M43" i="135"/>
  <c r="J43" i="135"/>
  <c r="G43" i="135"/>
  <c r="D43" i="135"/>
  <c r="O42" i="135"/>
  <c r="P42" i="135" s="1"/>
  <c r="N42" i="135"/>
  <c r="M42" i="135"/>
  <c r="J42" i="135"/>
  <c r="G42" i="135"/>
  <c r="G40" i="135" s="1"/>
  <c r="D42" i="135"/>
  <c r="O41" i="135"/>
  <c r="N41" i="135"/>
  <c r="P41" i="135" s="1"/>
  <c r="M41" i="135"/>
  <c r="J41" i="135"/>
  <c r="J40" i="135" s="1"/>
  <c r="G41" i="135"/>
  <c r="D41" i="135"/>
  <c r="D40" i="135" s="1"/>
  <c r="M40" i="135"/>
  <c r="L40" i="135"/>
  <c r="K40" i="135"/>
  <c r="I40" i="135"/>
  <c r="H40" i="135"/>
  <c r="F40" i="135"/>
  <c r="E40" i="135"/>
  <c r="C40" i="135"/>
  <c r="O40" i="135" s="1"/>
  <c r="B40" i="135"/>
  <c r="P39" i="135"/>
  <c r="O39" i="135"/>
  <c r="N39" i="135"/>
  <c r="M39" i="135"/>
  <c r="J39" i="135"/>
  <c r="G39" i="135"/>
  <c r="D39" i="135"/>
  <c r="O38" i="135"/>
  <c r="P38" i="135" s="1"/>
  <c r="N38" i="135"/>
  <c r="M38" i="135"/>
  <c r="J38" i="135"/>
  <c r="G38" i="135"/>
  <c r="D38" i="135"/>
  <c r="O37" i="135"/>
  <c r="N37" i="135"/>
  <c r="P37" i="135" s="1"/>
  <c r="M37" i="135"/>
  <c r="J37" i="135"/>
  <c r="G37" i="135"/>
  <c r="D37" i="135"/>
  <c r="O36" i="135"/>
  <c r="P36" i="135" s="1"/>
  <c r="N36" i="135"/>
  <c r="M36" i="135"/>
  <c r="J36" i="135"/>
  <c r="G36" i="135"/>
  <c r="D36" i="135"/>
  <c r="P35" i="135"/>
  <c r="O35" i="135"/>
  <c r="N35" i="135"/>
  <c r="M35" i="135"/>
  <c r="J35" i="135"/>
  <c r="G35" i="135"/>
  <c r="D35" i="135"/>
  <c r="P34" i="135"/>
  <c r="M34" i="135"/>
  <c r="J34" i="135"/>
  <c r="G34" i="135"/>
  <c r="D34" i="135"/>
  <c r="P33" i="135"/>
  <c r="O33" i="135"/>
  <c r="N33" i="135"/>
  <c r="M33" i="135"/>
  <c r="J33" i="135"/>
  <c r="G33" i="135"/>
  <c r="D33" i="135"/>
  <c r="O32" i="135"/>
  <c r="P32" i="135" s="1"/>
  <c r="N32" i="135"/>
  <c r="M32" i="135"/>
  <c r="J32" i="135"/>
  <c r="G32" i="135"/>
  <c r="G30" i="135" s="1"/>
  <c r="D32" i="135"/>
  <c r="O31" i="135"/>
  <c r="N31" i="135"/>
  <c r="P31" i="135" s="1"/>
  <c r="M31" i="135"/>
  <c r="J31" i="135"/>
  <c r="J30" i="135" s="1"/>
  <c r="J50" i="135" s="1"/>
  <c r="G31" i="135"/>
  <c r="D31" i="135"/>
  <c r="D30" i="135" s="1"/>
  <c r="D50" i="135" s="1"/>
  <c r="M30" i="135"/>
  <c r="M50" i="135" s="1"/>
  <c r="L30" i="135"/>
  <c r="L50" i="135" s="1"/>
  <c r="K30" i="135"/>
  <c r="K50" i="135" s="1"/>
  <c r="I30" i="135"/>
  <c r="I50" i="135" s="1"/>
  <c r="H30" i="135"/>
  <c r="H50" i="135" s="1"/>
  <c r="F30" i="135"/>
  <c r="F50" i="135" s="1"/>
  <c r="E30" i="135"/>
  <c r="E50" i="135" s="1"/>
  <c r="C30" i="135"/>
  <c r="C50" i="135" s="1"/>
  <c r="B30" i="135"/>
  <c r="B50" i="135" s="1"/>
  <c r="O26" i="135"/>
  <c r="P26" i="135" s="1"/>
  <c r="N26" i="135"/>
  <c r="M26" i="135"/>
  <c r="J26" i="135"/>
  <c r="G26" i="135"/>
  <c r="D26" i="135"/>
  <c r="O25" i="135"/>
  <c r="N25" i="135"/>
  <c r="P25" i="135" s="1"/>
  <c r="M25" i="135"/>
  <c r="J25" i="135"/>
  <c r="G25" i="135"/>
  <c r="D25" i="135"/>
  <c r="O24" i="135"/>
  <c r="P24" i="135" s="1"/>
  <c r="N24" i="135"/>
  <c r="M24" i="135"/>
  <c r="J24" i="135"/>
  <c r="G24" i="135"/>
  <c r="D24" i="135"/>
  <c r="P23" i="135"/>
  <c r="O23" i="135"/>
  <c r="N23" i="135"/>
  <c r="M23" i="135"/>
  <c r="J23" i="135"/>
  <c r="G23" i="135"/>
  <c r="D23" i="135"/>
  <c r="O22" i="135"/>
  <c r="P22" i="135" s="1"/>
  <c r="N22" i="135"/>
  <c r="M22" i="135"/>
  <c r="J22" i="135"/>
  <c r="G22" i="135"/>
  <c r="D22" i="135"/>
  <c r="P21" i="135"/>
  <c r="M21" i="135"/>
  <c r="J21" i="135"/>
  <c r="J17" i="135" s="1"/>
  <c r="J27" i="135" s="1"/>
  <c r="G21" i="135"/>
  <c r="D21" i="135"/>
  <c r="O20" i="135"/>
  <c r="P20" i="135" s="1"/>
  <c r="N20" i="135"/>
  <c r="M20" i="135"/>
  <c r="J20" i="135"/>
  <c r="G20" i="135"/>
  <c r="D20" i="135"/>
  <c r="O19" i="135"/>
  <c r="N19" i="135"/>
  <c r="P19" i="135" s="1"/>
  <c r="M19" i="135"/>
  <c r="J19" i="135"/>
  <c r="G19" i="135"/>
  <c r="D19" i="135"/>
  <c r="O18" i="135"/>
  <c r="P18" i="135" s="1"/>
  <c r="N18" i="135"/>
  <c r="M18" i="135"/>
  <c r="M17" i="135" s="1"/>
  <c r="J18" i="135"/>
  <c r="G18" i="135"/>
  <c r="G17" i="135" s="1"/>
  <c r="G27" i="135" s="1"/>
  <c r="D18" i="135"/>
  <c r="L17" i="135"/>
  <c r="L27" i="135" s="1"/>
  <c r="K17" i="135"/>
  <c r="K27" i="135" s="1"/>
  <c r="I17" i="135"/>
  <c r="I27" i="135" s="1"/>
  <c r="H17" i="135"/>
  <c r="H27" i="135" s="1"/>
  <c r="F17" i="135"/>
  <c r="F27" i="135" s="1"/>
  <c r="E17" i="135"/>
  <c r="E27" i="135" s="1"/>
  <c r="D17" i="135"/>
  <c r="C17" i="135"/>
  <c r="C27" i="135" s="1"/>
  <c r="B17" i="135"/>
  <c r="B27" i="135" s="1"/>
  <c r="N27" i="135" s="1"/>
  <c r="O16" i="135"/>
  <c r="P16" i="135" s="1"/>
  <c r="N16" i="135"/>
  <c r="M16" i="135"/>
  <c r="J16" i="135"/>
  <c r="G16" i="135"/>
  <c r="D16" i="135"/>
  <c r="O15" i="135"/>
  <c r="N15" i="135"/>
  <c r="P15" i="135" s="1"/>
  <c r="M15" i="135"/>
  <c r="J15" i="135"/>
  <c r="G15" i="135"/>
  <c r="D15" i="135"/>
  <c r="O14" i="135"/>
  <c r="P14" i="135" s="1"/>
  <c r="N14" i="135"/>
  <c r="M14" i="135"/>
  <c r="J14" i="135"/>
  <c r="G14" i="135"/>
  <c r="D14" i="135"/>
  <c r="P13" i="135"/>
  <c r="M13" i="135"/>
  <c r="J13" i="135"/>
  <c r="G13" i="135"/>
  <c r="D13" i="135"/>
  <c r="O12" i="135"/>
  <c r="P12" i="135" s="1"/>
  <c r="N12" i="135"/>
  <c r="M12" i="135"/>
  <c r="J12" i="135"/>
  <c r="G12" i="135"/>
  <c r="D12" i="135"/>
  <c r="P11" i="135"/>
  <c r="O11" i="135"/>
  <c r="N11" i="135"/>
  <c r="M11" i="135"/>
  <c r="J11" i="135"/>
  <c r="G11" i="135"/>
  <c r="D11" i="135"/>
  <c r="O10" i="135"/>
  <c r="P10" i="135" s="1"/>
  <c r="N10" i="135"/>
  <c r="M10" i="135"/>
  <c r="J10" i="135"/>
  <c r="G10" i="135"/>
  <c r="D10" i="135"/>
  <c r="N9" i="135"/>
  <c r="L9" i="135"/>
  <c r="M9" i="135" s="1"/>
  <c r="K9" i="135"/>
  <c r="J9" i="135"/>
  <c r="I9" i="135"/>
  <c r="H9" i="135"/>
  <c r="F9" i="135"/>
  <c r="G9" i="135" s="1"/>
  <c r="E9" i="135"/>
  <c r="C9" i="135"/>
  <c r="O9" i="135" s="1"/>
  <c r="P9" i="135" s="1"/>
  <c r="B9" i="135"/>
  <c r="D9" i="135" s="1"/>
  <c r="O27" i="135" l="1"/>
  <c r="P27" i="135"/>
  <c r="M27" i="135"/>
  <c r="D27" i="135"/>
  <c r="G50" i="135"/>
  <c r="N30" i="135"/>
  <c r="N40" i="135"/>
  <c r="P40" i="135" s="1"/>
  <c r="N69" i="135"/>
  <c r="N17" i="135"/>
  <c r="O30" i="135"/>
  <c r="O50" i="135" s="1"/>
  <c r="P52" i="135"/>
  <c r="O17" i="135"/>
  <c r="P19" i="134"/>
  <c r="O19" i="134"/>
  <c r="O18" i="134"/>
  <c r="E27" i="134"/>
  <c r="F27" i="134"/>
  <c r="G27" i="134"/>
  <c r="H27" i="134"/>
  <c r="I27" i="134"/>
  <c r="J27" i="134"/>
  <c r="K27" i="134"/>
  <c r="L27" i="134"/>
  <c r="M27" i="134"/>
  <c r="N27" i="134"/>
  <c r="B27" i="134"/>
  <c r="B20" i="134"/>
  <c r="F28" i="134"/>
  <c r="B28" i="134"/>
  <c r="E24" i="134"/>
  <c r="G24" i="134" s="1"/>
  <c r="C24" i="134"/>
  <c r="D24" i="134" s="1"/>
  <c r="B24" i="134"/>
  <c r="G22" i="134"/>
  <c r="G28" i="134" s="1"/>
  <c r="C22" i="134"/>
  <c r="C28" i="134" s="1"/>
  <c r="G20" i="134"/>
  <c r="F20" i="134"/>
  <c r="E20" i="134"/>
  <c r="D20" i="134"/>
  <c r="D27" i="134" s="1"/>
  <c r="C20" i="134"/>
  <c r="C27" i="134" s="1"/>
  <c r="G12" i="134"/>
  <c r="F12" i="134"/>
  <c r="E12" i="134"/>
  <c r="C12" i="134"/>
  <c r="B12" i="134"/>
  <c r="G9" i="134"/>
  <c r="F9" i="134"/>
  <c r="F14" i="134" s="1"/>
  <c r="E9" i="134"/>
  <c r="D9" i="134"/>
  <c r="D14" i="134" s="1"/>
  <c r="C9" i="134"/>
  <c r="C14" i="134" s="1"/>
  <c r="B9" i="134"/>
  <c r="P30" i="135" l="1"/>
  <c r="P50" i="135" s="1"/>
  <c r="N50" i="135"/>
  <c r="P17" i="135"/>
  <c r="G14" i="134"/>
  <c r="E14" i="134"/>
  <c r="B14" i="134"/>
  <c r="D22" i="134"/>
  <c r="D28" i="134" s="1"/>
  <c r="E28" i="134"/>
  <c r="L33" i="128" l="1"/>
  <c r="K33" i="128"/>
  <c r="H33" i="128"/>
  <c r="F33" i="128"/>
  <c r="B33" i="128"/>
  <c r="O33" i="128"/>
  <c r="N33" i="128"/>
  <c r="J33" i="128" l="1"/>
  <c r="G33" i="128"/>
  <c r="E33" i="128"/>
  <c r="I33" i="128"/>
  <c r="B24" i="133"/>
  <c r="B26" i="133" s="1"/>
  <c r="D22" i="133"/>
  <c r="C22" i="133"/>
  <c r="B22" i="133"/>
  <c r="D20" i="133"/>
  <c r="D24" i="133" s="1"/>
  <c r="D26" i="133" s="1"/>
  <c r="C20" i="133"/>
  <c r="C24" i="133" s="1"/>
  <c r="C26" i="133" s="1"/>
  <c r="B20" i="133"/>
  <c r="C18" i="133"/>
  <c r="C25" i="133" s="1"/>
  <c r="C27" i="133" s="1"/>
  <c r="D16" i="133"/>
  <c r="D18" i="133" s="1"/>
  <c r="D25" i="133" s="1"/>
  <c r="D27" i="133" s="1"/>
  <c r="C16" i="133"/>
  <c r="B16" i="133"/>
  <c r="B18" i="133" s="1"/>
  <c r="B25" i="133" s="1"/>
  <c r="B27" i="133" s="1"/>
  <c r="D9" i="133"/>
  <c r="D11" i="133" s="1"/>
  <c r="C9" i="133"/>
  <c r="C11" i="133" s="1"/>
  <c r="B9" i="133"/>
  <c r="B11" i="133" s="1"/>
  <c r="E24" i="133"/>
  <c r="E26" i="133" s="1"/>
  <c r="G22" i="133"/>
  <c r="F22" i="133"/>
  <c r="E22" i="133"/>
  <c r="G20" i="133"/>
  <c r="G24" i="133" s="1"/>
  <c r="G26" i="133" s="1"/>
  <c r="F20" i="133"/>
  <c r="F24" i="133" s="1"/>
  <c r="F26" i="133" s="1"/>
  <c r="E20" i="133"/>
  <c r="F18" i="133"/>
  <c r="F25" i="133" s="1"/>
  <c r="F27" i="133" s="1"/>
  <c r="G16" i="133"/>
  <c r="G18" i="133" s="1"/>
  <c r="G25" i="133" s="1"/>
  <c r="G27" i="133" s="1"/>
  <c r="F16" i="133"/>
  <c r="E16" i="133"/>
  <c r="E18" i="133" s="1"/>
  <c r="E25" i="133" s="1"/>
  <c r="E27" i="133" s="1"/>
  <c r="G11" i="133"/>
  <c r="F11" i="133"/>
  <c r="E9" i="133"/>
  <c r="E11" i="133" s="1"/>
  <c r="N45" i="103" l="1"/>
  <c r="F45" i="103"/>
  <c r="O44" i="103"/>
  <c r="N44" i="103"/>
  <c r="P44" i="103" s="1"/>
  <c r="L43" i="103"/>
  <c r="H43" i="103"/>
  <c r="F43" i="103"/>
  <c r="O43" i="103"/>
  <c r="L42" i="103"/>
  <c r="K42" i="103"/>
  <c r="I42" i="103"/>
  <c r="H42" i="103"/>
  <c r="G42" i="103"/>
  <c r="F42" i="103"/>
  <c r="O42" i="103"/>
  <c r="N42" i="103"/>
  <c r="L41" i="103"/>
  <c r="K41" i="103"/>
  <c r="J41" i="103"/>
  <c r="I41" i="103"/>
  <c r="H41" i="103"/>
  <c r="F41" i="103"/>
  <c r="G41" i="103"/>
  <c r="O41" i="103"/>
  <c r="N41" i="103"/>
  <c r="L40" i="103"/>
  <c r="K40" i="103"/>
  <c r="I40" i="103"/>
  <c r="H40" i="103"/>
  <c r="F40" i="103"/>
  <c r="G40" i="103"/>
  <c r="O40" i="103"/>
  <c r="N40" i="103"/>
  <c r="P40" i="103" s="1"/>
  <c r="L39" i="103"/>
  <c r="L45" i="103" s="1"/>
  <c r="K39" i="103"/>
  <c r="K45" i="103" s="1"/>
  <c r="I39" i="103"/>
  <c r="I45" i="103" s="1"/>
  <c r="H39" i="103"/>
  <c r="H45" i="103" s="1"/>
  <c r="B45" i="103"/>
  <c r="O38" i="103"/>
  <c r="N38" i="103"/>
  <c r="P38" i="103" s="1"/>
  <c r="L37" i="103"/>
  <c r="H37" i="103"/>
  <c r="G37" i="103"/>
  <c r="G34" i="103" s="1"/>
  <c r="O37" i="103"/>
  <c r="N37" i="103"/>
  <c r="G36" i="103"/>
  <c r="N36" i="103"/>
  <c r="P36" i="103" s="1"/>
  <c r="L35" i="103"/>
  <c r="K35" i="103"/>
  <c r="I35" i="103"/>
  <c r="H35" i="103"/>
  <c r="G35" i="103"/>
  <c r="O35" i="103"/>
  <c r="B47" i="103"/>
  <c r="L34" i="103"/>
  <c r="L47" i="103" s="1"/>
  <c r="K34" i="103"/>
  <c r="K47" i="103" s="1"/>
  <c r="I34" i="103"/>
  <c r="I47" i="103" s="1"/>
  <c r="H34" i="103"/>
  <c r="H47" i="103" s="1"/>
  <c r="F34" i="103"/>
  <c r="F47" i="103" s="1"/>
  <c r="F48" i="103" s="1"/>
  <c r="C47" i="103"/>
  <c r="K32" i="103"/>
  <c r="K46" i="103" s="1"/>
  <c r="C46" i="103"/>
  <c r="O31" i="103"/>
  <c r="N31" i="103"/>
  <c r="P31" i="103" s="1"/>
  <c r="M31" i="103"/>
  <c r="J31" i="103"/>
  <c r="G31" i="103"/>
  <c r="G27" i="103" s="1"/>
  <c r="O30" i="103"/>
  <c r="N30" i="103"/>
  <c r="O29" i="103"/>
  <c r="N29" i="103"/>
  <c r="P29" i="103" s="1"/>
  <c r="O28" i="103"/>
  <c r="N28" i="103"/>
  <c r="P28" i="103" s="1"/>
  <c r="N27" i="103"/>
  <c r="M27" i="103"/>
  <c r="J27" i="103"/>
  <c r="F27" i="103"/>
  <c r="D45" i="103"/>
  <c r="O26" i="103"/>
  <c r="N26" i="103"/>
  <c r="P26" i="103" s="1"/>
  <c r="G26" i="103"/>
  <c r="O25" i="103"/>
  <c r="N25" i="103"/>
  <c r="P25" i="103" s="1"/>
  <c r="M25" i="103"/>
  <c r="J25" i="103"/>
  <c r="G25" i="103"/>
  <c r="O24" i="103"/>
  <c r="G24" i="103"/>
  <c r="P24" i="103" s="1"/>
  <c r="O23" i="103"/>
  <c r="N23" i="103"/>
  <c r="M23" i="103"/>
  <c r="J23" i="103"/>
  <c r="G23" i="103"/>
  <c r="G21" i="103" s="1"/>
  <c r="O22" i="103"/>
  <c r="N22" i="103"/>
  <c r="P22" i="103" s="1"/>
  <c r="M22" i="103"/>
  <c r="J22" i="103"/>
  <c r="G22" i="103"/>
  <c r="M21" i="103"/>
  <c r="M32" i="103" s="1"/>
  <c r="M46" i="103" s="1"/>
  <c r="L21" i="103"/>
  <c r="L32" i="103" s="1"/>
  <c r="L46" i="103" s="1"/>
  <c r="K21" i="103"/>
  <c r="J21" i="103"/>
  <c r="J32" i="103" s="1"/>
  <c r="J46" i="103" s="1"/>
  <c r="I21" i="103"/>
  <c r="I32" i="103" s="1"/>
  <c r="I46" i="103" s="1"/>
  <c r="H21" i="103"/>
  <c r="H32" i="103" s="1"/>
  <c r="H46" i="103" s="1"/>
  <c r="F21" i="103"/>
  <c r="F32" i="103" s="1"/>
  <c r="F46" i="103" s="1"/>
  <c r="B46" i="103"/>
  <c r="L18" i="103"/>
  <c r="H18" i="103"/>
  <c r="O17" i="103"/>
  <c r="L17" i="103"/>
  <c r="K17" i="103"/>
  <c r="K43" i="103" s="1"/>
  <c r="I17" i="103"/>
  <c r="I43" i="103" s="1"/>
  <c r="H17" i="103"/>
  <c r="J17" i="103" s="1"/>
  <c r="J43" i="103" s="1"/>
  <c r="M16" i="103"/>
  <c r="M42" i="103" s="1"/>
  <c r="J16" i="103"/>
  <c r="J42" i="103" s="1"/>
  <c r="G16" i="103"/>
  <c r="M15" i="103"/>
  <c r="M41" i="103" s="1"/>
  <c r="J15" i="103"/>
  <c r="G15" i="103"/>
  <c r="M14" i="103"/>
  <c r="M40" i="103" s="1"/>
  <c r="J14" i="103"/>
  <c r="J40" i="103" s="1"/>
  <c r="G14" i="103"/>
  <c r="M13" i="103"/>
  <c r="M39" i="103" s="1"/>
  <c r="J13" i="103"/>
  <c r="J39" i="103" s="1"/>
  <c r="J45" i="103" s="1"/>
  <c r="O13" i="103"/>
  <c r="O12" i="103"/>
  <c r="N12" i="103"/>
  <c r="P12" i="103" s="1"/>
  <c r="M12" i="103"/>
  <c r="J12" i="103"/>
  <c r="G12" i="103"/>
  <c r="O11" i="103"/>
  <c r="N11" i="103"/>
  <c r="M11" i="103"/>
  <c r="J11" i="103"/>
  <c r="J37" i="103" s="1"/>
  <c r="G11" i="103"/>
  <c r="O10" i="103"/>
  <c r="N10" i="103"/>
  <c r="M10" i="103"/>
  <c r="J10" i="103"/>
  <c r="G10" i="103"/>
  <c r="O9" i="103"/>
  <c r="N9" i="103"/>
  <c r="P9" i="103" s="1"/>
  <c r="M9" i="103"/>
  <c r="J9" i="103"/>
  <c r="J35" i="103" s="1"/>
  <c r="J34" i="103" s="1"/>
  <c r="J47" i="103" s="1"/>
  <c r="J48" i="103" s="1"/>
  <c r="G9" i="103"/>
  <c r="D8" i="103"/>
  <c r="D18" i="103" s="1"/>
  <c r="M8" i="103"/>
  <c r="L8" i="103"/>
  <c r="K8" i="103"/>
  <c r="K18" i="103" s="1"/>
  <c r="I8" i="103"/>
  <c r="I18" i="103" s="1"/>
  <c r="H8" i="103"/>
  <c r="F8" i="103"/>
  <c r="F18" i="103" s="1"/>
  <c r="C8" i="103"/>
  <c r="C18" i="103" s="1"/>
  <c r="B8" i="103"/>
  <c r="B18" i="103" s="1"/>
  <c r="M51" i="105"/>
  <c r="L51" i="105"/>
  <c r="I51" i="105"/>
  <c r="H51" i="105"/>
  <c r="E51" i="105"/>
  <c r="K51" i="105"/>
  <c r="J51" i="105"/>
  <c r="G51" i="105"/>
  <c r="F51" i="105"/>
  <c r="C51" i="105"/>
  <c r="G8" i="103" l="1"/>
  <c r="P11" i="103"/>
  <c r="G32" i="103"/>
  <c r="G46" i="103" s="1"/>
  <c r="O8" i="103"/>
  <c r="O21" i="103"/>
  <c r="O32" i="103" s="1"/>
  <c r="O46" i="103" s="1"/>
  <c r="P10" i="103"/>
  <c r="P8" i="103" s="1"/>
  <c r="P23" i="103"/>
  <c r="P21" i="103" s="1"/>
  <c r="P30" i="103"/>
  <c r="L48" i="103"/>
  <c r="O39" i="103"/>
  <c r="C45" i="103"/>
  <c r="H48" i="103"/>
  <c r="B48" i="103"/>
  <c r="P42" i="103"/>
  <c r="M45" i="103"/>
  <c r="M47" i="103"/>
  <c r="M48" i="103" s="1"/>
  <c r="D46" i="103"/>
  <c r="C48" i="103"/>
  <c r="I48" i="103"/>
  <c r="O34" i="103"/>
  <c r="O18" i="103"/>
  <c r="K48" i="103"/>
  <c r="P37" i="103"/>
  <c r="P41" i="103"/>
  <c r="J8" i="103"/>
  <c r="M18" i="103"/>
  <c r="N21" i="103"/>
  <c r="N32" i="103" s="1"/>
  <c r="N46" i="103" s="1"/>
  <c r="O27" i="103"/>
  <c r="P27" i="103" s="1"/>
  <c r="N35" i="103"/>
  <c r="M17" i="103"/>
  <c r="M43" i="103" s="1"/>
  <c r="J18" i="103"/>
  <c r="D47" i="103"/>
  <c r="D48" i="103" s="1"/>
  <c r="O51" i="105"/>
  <c r="D51" i="105"/>
  <c r="N51" i="105"/>
  <c r="I31" i="114"/>
  <c r="I35" i="114" s="1"/>
  <c r="J31" i="114"/>
  <c r="K31" i="114"/>
  <c r="C31" i="114"/>
  <c r="C35" i="114" s="1"/>
  <c r="D31" i="114"/>
  <c r="E31" i="114"/>
  <c r="F31" i="114"/>
  <c r="F35" i="114" s="1"/>
  <c r="G31" i="114"/>
  <c r="G35" i="114" s="1"/>
  <c r="H31" i="114"/>
  <c r="J35" i="114"/>
  <c r="K35" i="114"/>
  <c r="L31" i="114"/>
  <c r="M31" i="114"/>
  <c r="N31" i="114"/>
  <c r="N35" i="114" s="1"/>
  <c r="O31" i="114"/>
  <c r="O35" i="114" s="1"/>
  <c r="P31" i="114"/>
  <c r="B31" i="114"/>
  <c r="B35" i="114" s="1"/>
  <c r="E35" i="114"/>
  <c r="H35" i="114"/>
  <c r="D35" i="114"/>
  <c r="L35" i="114"/>
  <c r="M35" i="114"/>
  <c r="P35" i="114"/>
  <c r="O22" i="114"/>
  <c r="N22" i="114"/>
  <c r="D22" i="114"/>
  <c r="P22" i="114" s="1"/>
  <c r="O21" i="114"/>
  <c r="O20" i="114" s="1"/>
  <c r="N21" i="114"/>
  <c r="N20" i="114" s="1"/>
  <c r="D21" i="114"/>
  <c r="P21" i="114" s="1"/>
  <c r="M20" i="114"/>
  <c r="L20" i="114"/>
  <c r="K20" i="114"/>
  <c r="J20" i="114"/>
  <c r="I20" i="114"/>
  <c r="H20" i="114"/>
  <c r="G20" i="114"/>
  <c r="F20" i="114"/>
  <c r="E20" i="114"/>
  <c r="C20" i="114"/>
  <c r="B20" i="114"/>
  <c r="C10" i="114"/>
  <c r="E10" i="114"/>
  <c r="F10" i="114"/>
  <c r="G10" i="114"/>
  <c r="H10" i="114"/>
  <c r="I10" i="114"/>
  <c r="J10" i="114"/>
  <c r="K10" i="114"/>
  <c r="L10" i="114"/>
  <c r="M10" i="114"/>
  <c r="B10" i="114"/>
  <c r="O12" i="114"/>
  <c r="N12" i="114"/>
  <c r="D12" i="114"/>
  <c r="P12" i="114" s="1"/>
  <c r="O11" i="114"/>
  <c r="O10" i="114" s="1"/>
  <c r="N11" i="114"/>
  <c r="D11" i="114"/>
  <c r="P32" i="103" l="1"/>
  <c r="P46" i="103" s="1"/>
  <c r="O47" i="103"/>
  <c r="O48" i="103" s="1"/>
  <c r="B51" i="105"/>
  <c r="P39" i="103"/>
  <c r="P45" i="103" s="1"/>
  <c r="O45" i="103"/>
  <c r="P35" i="103"/>
  <c r="P34" i="103" s="1"/>
  <c r="N34" i="103"/>
  <c r="N47" i="103" s="1"/>
  <c r="N48" i="103" s="1"/>
  <c r="D10" i="114"/>
  <c r="N10" i="114"/>
  <c r="P20" i="114"/>
  <c r="P11" i="114"/>
  <c r="P10" i="114" s="1"/>
  <c r="D20" i="114"/>
  <c r="L34" i="113"/>
  <c r="M34" i="113"/>
  <c r="P47" i="103" l="1"/>
  <c r="P48" i="103" s="1"/>
  <c r="P51" i="105"/>
  <c r="P14" i="130"/>
  <c r="O14" i="130"/>
  <c r="N14" i="130"/>
  <c r="O22" i="136"/>
  <c r="D22" i="136"/>
  <c r="C22" i="136"/>
  <c r="O19" i="136"/>
  <c r="N19" i="136"/>
  <c r="P19" i="136" s="1"/>
  <c r="C19" i="136"/>
  <c r="B19" i="136"/>
  <c r="P16" i="136"/>
  <c r="O16" i="136"/>
  <c r="N16" i="136"/>
  <c r="C16" i="136"/>
  <c r="C21" i="136" s="1"/>
  <c r="B16" i="136"/>
  <c r="B21" i="136" s="1"/>
  <c r="O15" i="136"/>
  <c r="N15" i="136"/>
  <c r="D15" i="136"/>
  <c r="D16" i="136" s="1"/>
  <c r="D21" i="136" s="1"/>
  <c r="C14" i="136"/>
  <c r="B14" i="136"/>
  <c r="C11" i="136"/>
  <c r="B11" i="136"/>
  <c r="B20" i="136" s="1"/>
  <c r="B22" i="136" s="1"/>
  <c r="N22" i="136" s="1"/>
  <c r="O10" i="136"/>
  <c r="N10" i="136"/>
  <c r="D10" i="136"/>
  <c r="D19" i="136" s="1"/>
  <c r="O9" i="136"/>
  <c r="O11" i="136" s="1"/>
  <c r="N9" i="136"/>
  <c r="N11" i="136" s="1"/>
  <c r="D9" i="136"/>
  <c r="D11" i="136" s="1"/>
  <c r="C9" i="136"/>
  <c r="C18" i="136" s="1"/>
  <c r="B9" i="136"/>
  <c r="B18" i="136" s="1"/>
  <c r="P22" i="136" l="1"/>
  <c r="P15" i="136"/>
  <c r="P14" i="136" s="1"/>
  <c r="P10" i="136"/>
  <c r="N21" i="136"/>
  <c r="N23" i="136" s="1"/>
  <c r="B23" i="136"/>
  <c r="P21" i="136"/>
  <c r="P23" i="136" s="1"/>
  <c r="D23" i="136"/>
  <c r="O21" i="136"/>
  <c r="O23" i="136" s="1"/>
  <c r="C23" i="136"/>
  <c r="D14" i="136"/>
  <c r="D18" i="136" s="1"/>
  <c r="N14" i="136"/>
  <c r="P9" i="136"/>
  <c r="P11" i="136" s="1"/>
  <c r="E23" i="131" l="1"/>
  <c r="P33" i="128" l="1"/>
  <c r="H23" i="131" l="1"/>
  <c r="E18" i="131"/>
  <c r="H32" i="113" l="1"/>
  <c r="E32" i="113"/>
  <c r="D32" i="113"/>
  <c r="C32" i="113"/>
  <c r="B32" i="113"/>
  <c r="M31" i="113"/>
  <c r="M33" i="113" s="1"/>
  <c r="L31" i="113"/>
  <c r="L33" i="113" s="1"/>
  <c r="K31" i="113"/>
  <c r="K33" i="113" s="1"/>
  <c r="I31" i="113"/>
  <c r="I33" i="113" s="1"/>
  <c r="H31" i="113"/>
  <c r="H33" i="113" s="1"/>
  <c r="G31" i="113"/>
  <c r="G33" i="113" s="1"/>
  <c r="F31" i="113"/>
  <c r="F33" i="113" s="1"/>
  <c r="E31" i="113"/>
  <c r="E33" i="113" s="1"/>
  <c r="C31" i="113"/>
  <c r="C33" i="113" s="1"/>
  <c r="B31" i="113"/>
  <c r="B33" i="113" s="1"/>
  <c r="N30" i="113"/>
  <c r="O29" i="113"/>
  <c r="P29" i="113" s="1"/>
  <c r="N29" i="113"/>
  <c r="P28" i="113"/>
  <c r="O28" i="113"/>
  <c r="N28" i="113"/>
  <c r="O27" i="113"/>
  <c r="O31" i="113" s="1"/>
  <c r="O33" i="113" s="1"/>
  <c r="N27" i="113"/>
  <c r="P27" i="113" s="1"/>
  <c r="P31" i="113" s="1"/>
  <c r="P33" i="113" s="1"/>
  <c r="O26" i="113"/>
  <c r="N26" i="113"/>
  <c r="P26" i="113" s="1"/>
  <c r="M26" i="113"/>
  <c r="J26" i="113"/>
  <c r="J31" i="113" s="1"/>
  <c r="J33" i="113" s="1"/>
  <c r="G26" i="113"/>
  <c r="D26" i="113"/>
  <c r="D31" i="113" s="1"/>
  <c r="D33" i="113" s="1"/>
  <c r="O25" i="113"/>
  <c r="P25" i="113" s="1"/>
  <c r="N25" i="113"/>
  <c r="M25" i="113"/>
  <c r="J25" i="113"/>
  <c r="G25" i="113"/>
  <c r="D25" i="113"/>
  <c r="P23" i="113"/>
  <c r="O23" i="113"/>
  <c r="N23" i="113"/>
  <c r="O22" i="113"/>
  <c r="N22" i="113"/>
  <c r="P22" i="113" s="1"/>
  <c r="M22" i="113"/>
  <c r="J22" i="113"/>
  <c r="G22" i="113"/>
  <c r="O21" i="113"/>
  <c r="P21" i="113" s="1"/>
  <c r="N21" i="113"/>
  <c r="M21" i="113"/>
  <c r="D21" i="113"/>
  <c r="O20" i="113"/>
  <c r="N20" i="113"/>
  <c r="P20" i="113" s="1"/>
  <c r="M20" i="113"/>
  <c r="J20" i="113"/>
  <c r="G20" i="113"/>
  <c r="D20" i="113"/>
  <c r="O19" i="113"/>
  <c r="P19" i="113" s="1"/>
  <c r="N19" i="113"/>
  <c r="M19" i="113"/>
  <c r="G19" i="113"/>
  <c r="O18" i="113"/>
  <c r="N18" i="113"/>
  <c r="P18" i="113" s="1"/>
  <c r="M18" i="113"/>
  <c r="J18" i="113"/>
  <c r="G18" i="113"/>
  <c r="D18" i="113"/>
  <c r="O17" i="113"/>
  <c r="H17" i="113"/>
  <c r="E17" i="113"/>
  <c r="B17" i="113"/>
  <c r="N17" i="113" s="1"/>
  <c r="P17" i="113" s="1"/>
  <c r="L14" i="113"/>
  <c r="K14" i="113"/>
  <c r="I14" i="113"/>
  <c r="H14" i="113"/>
  <c r="F14" i="113"/>
  <c r="E14" i="113"/>
  <c r="B14" i="113"/>
  <c r="O13" i="113"/>
  <c r="N13" i="113"/>
  <c r="P13" i="113" s="1"/>
  <c r="M13" i="113"/>
  <c r="J13" i="113"/>
  <c r="G13" i="113"/>
  <c r="P12" i="113"/>
  <c r="O12" i="113"/>
  <c r="N12" i="113"/>
  <c r="M12" i="113"/>
  <c r="D12" i="113"/>
  <c r="O11" i="113"/>
  <c r="N11" i="113"/>
  <c r="P11" i="113" s="1"/>
  <c r="M11" i="113"/>
  <c r="J11" i="113"/>
  <c r="G11" i="113"/>
  <c r="D11" i="113"/>
  <c r="P10" i="113"/>
  <c r="O10" i="113"/>
  <c r="N10" i="113"/>
  <c r="M10" i="113"/>
  <c r="G10" i="113"/>
  <c r="O9" i="113"/>
  <c r="N9" i="113"/>
  <c r="P9" i="113" s="1"/>
  <c r="M9" i="113"/>
  <c r="M14" i="113" s="1"/>
  <c r="J9" i="113"/>
  <c r="J14" i="113" s="1"/>
  <c r="G9" i="113"/>
  <c r="G14" i="113" s="1"/>
  <c r="D9" i="113"/>
  <c r="O8" i="113"/>
  <c r="H8" i="113"/>
  <c r="E8" i="113"/>
  <c r="N8" i="113" s="1"/>
  <c r="P8" i="113" s="1"/>
  <c r="B8" i="113"/>
  <c r="C58" i="110"/>
  <c r="O57" i="110"/>
  <c r="P57" i="110" s="1"/>
  <c r="N57" i="110"/>
  <c r="M57" i="110"/>
  <c r="J57" i="110"/>
  <c r="G57" i="110"/>
  <c r="D57" i="110"/>
  <c r="M56" i="110"/>
  <c r="L56" i="110"/>
  <c r="K56" i="110"/>
  <c r="I56" i="110"/>
  <c r="H56" i="110"/>
  <c r="F56" i="110"/>
  <c r="E56" i="110"/>
  <c r="B56" i="110"/>
  <c r="B58" i="110" s="1"/>
  <c r="O55" i="110"/>
  <c r="N55" i="110"/>
  <c r="P55" i="110" s="1"/>
  <c r="M55" i="110"/>
  <c r="J55" i="110"/>
  <c r="G55" i="110"/>
  <c r="D55" i="110"/>
  <c r="N49" i="110"/>
  <c r="M49" i="110"/>
  <c r="J49" i="110"/>
  <c r="G49" i="110"/>
  <c r="P48" i="110"/>
  <c r="O48" i="110"/>
  <c r="N48" i="110"/>
  <c r="M48" i="110"/>
  <c r="J48" i="110"/>
  <c r="G48" i="110"/>
  <c r="D48" i="110"/>
  <c r="O42" i="110"/>
  <c r="P42" i="110" s="1"/>
  <c r="N42" i="110"/>
  <c r="N56" i="110" s="1"/>
  <c r="M42" i="110"/>
  <c r="J42" i="110"/>
  <c r="J56" i="110" s="1"/>
  <c r="G42" i="110"/>
  <c r="G56" i="110" s="1"/>
  <c r="D42" i="110"/>
  <c r="F40" i="110"/>
  <c r="B40" i="110"/>
  <c r="O39" i="110"/>
  <c r="N39" i="110"/>
  <c r="P39" i="110" s="1"/>
  <c r="M39" i="110"/>
  <c r="J39" i="110"/>
  <c r="G39" i="110"/>
  <c r="D39" i="110"/>
  <c r="P38" i="110"/>
  <c r="O38" i="110"/>
  <c r="N38" i="110"/>
  <c r="M38" i="110"/>
  <c r="J38" i="110"/>
  <c r="G38" i="110"/>
  <c r="D38" i="110"/>
  <c r="O37" i="110"/>
  <c r="P37" i="110" s="1"/>
  <c r="N37" i="110"/>
  <c r="M37" i="110"/>
  <c r="J37" i="110"/>
  <c r="G37" i="110"/>
  <c r="D37" i="110"/>
  <c r="P36" i="110"/>
  <c r="M36" i="110"/>
  <c r="J36" i="110"/>
  <c r="J33" i="110" s="1"/>
  <c r="G36" i="110"/>
  <c r="D36" i="110"/>
  <c r="O35" i="110"/>
  <c r="P35" i="110" s="1"/>
  <c r="N35" i="110"/>
  <c r="M35" i="110"/>
  <c r="J35" i="110"/>
  <c r="G35" i="110"/>
  <c r="D35" i="110"/>
  <c r="O34" i="110"/>
  <c r="P34" i="110" s="1"/>
  <c r="N34" i="110"/>
  <c r="N33" i="110" s="1"/>
  <c r="M34" i="110"/>
  <c r="J34" i="110"/>
  <c r="G34" i="110"/>
  <c r="G33" i="110" s="1"/>
  <c r="D34" i="110"/>
  <c r="D33" i="110" s="1"/>
  <c r="M33" i="110"/>
  <c r="L33" i="110"/>
  <c r="L40" i="110" s="1"/>
  <c r="K33" i="110"/>
  <c r="I33" i="110"/>
  <c r="I40" i="110" s="1"/>
  <c r="H33" i="110"/>
  <c r="H40" i="110" s="1"/>
  <c r="F33" i="110"/>
  <c r="E33" i="110"/>
  <c r="E40" i="110" s="1"/>
  <c r="C33" i="110"/>
  <c r="B33" i="110"/>
  <c r="P32" i="110"/>
  <c r="O32" i="110"/>
  <c r="N32" i="110"/>
  <c r="M32" i="110"/>
  <c r="J32" i="110"/>
  <c r="G32" i="110"/>
  <c r="D32" i="110"/>
  <c r="O31" i="110"/>
  <c r="P31" i="110" s="1"/>
  <c r="N31" i="110"/>
  <c r="M31" i="110"/>
  <c r="G31" i="110"/>
  <c r="D31" i="110"/>
  <c r="O30" i="110"/>
  <c r="N30" i="110"/>
  <c r="P30" i="110" s="1"/>
  <c r="M30" i="110"/>
  <c r="J30" i="110"/>
  <c r="G30" i="110"/>
  <c r="D30" i="110"/>
  <c r="P29" i="110"/>
  <c r="M29" i="110"/>
  <c r="J29" i="110"/>
  <c r="G29" i="110"/>
  <c r="D29" i="110"/>
  <c r="D26" i="110" s="1"/>
  <c r="O28" i="110"/>
  <c r="N28" i="110"/>
  <c r="P28" i="110" s="1"/>
  <c r="M28" i="110"/>
  <c r="J28" i="110"/>
  <c r="G28" i="110"/>
  <c r="D28" i="110"/>
  <c r="P27" i="110"/>
  <c r="O27" i="110"/>
  <c r="N27" i="110"/>
  <c r="M27" i="110"/>
  <c r="M26" i="110" s="1"/>
  <c r="J27" i="110"/>
  <c r="J26" i="110" s="1"/>
  <c r="G27" i="110"/>
  <c r="D27" i="110"/>
  <c r="O26" i="110"/>
  <c r="L26" i="110"/>
  <c r="K26" i="110"/>
  <c r="K40" i="110" s="1"/>
  <c r="I26" i="110"/>
  <c r="H26" i="110"/>
  <c r="G26" i="110"/>
  <c r="F26" i="110"/>
  <c r="E26" i="110"/>
  <c r="C26" i="110"/>
  <c r="C40" i="110" s="1"/>
  <c r="B26" i="110"/>
  <c r="I23" i="110"/>
  <c r="E23" i="110"/>
  <c r="P22" i="110"/>
  <c r="O22" i="110"/>
  <c r="N22" i="110"/>
  <c r="M22" i="110"/>
  <c r="J22" i="110"/>
  <c r="G22" i="110"/>
  <c r="D22" i="110"/>
  <c r="O21" i="110"/>
  <c r="P21" i="110" s="1"/>
  <c r="N21" i="110"/>
  <c r="M21" i="110"/>
  <c r="J21" i="110"/>
  <c r="G21" i="110"/>
  <c r="D21" i="110"/>
  <c r="O20" i="110"/>
  <c r="P20" i="110" s="1"/>
  <c r="N20" i="110"/>
  <c r="M20" i="110"/>
  <c r="J20" i="110"/>
  <c r="G20" i="110"/>
  <c r="D20" i="110"/>
  <c r="P19" i="110"/>
  <c r="M19" i="110"/>
  <c r="J19" i="110"/>
  <c r="G19" i="110"/>
  <c r="D19" i="110"/>
  <c r="O18" i="110"/>
  <c r="O16" i="110" s="1"/>
  <c r="N18" i="110"/>
  <c r="M18" i="110"/>
  <c r="J18" i="110"/>
  <c r="G18" i="110"/>
  <c r="D18" i="110"/>
  <c r="O17" i="110"/>
  <c r="N17" i="110"/>
  <c r="P17" i="110" s="1"/>
  <c r="M17" i="110"/>
  <c r="J17" i="110"/>
  <c r="G17" i="110"/>
  <c r="D17" i="110"/>
  <c r="L16" i="110"/>
  <c r="M16" i="110" s="1"/>
  <c r="I16" i="110"/>
  <c r="H16" i="110"/>
  <c r="H23" i="110" s="1"/>
  <c r="G16" i="110"/>
  <c r="F16" i="110"/>
  <c r="E16" i="110"/>
  <c r="C16" i="110"/>
  <c r="D16" i="110" s="1"/>
  <c r="B16" i="110"/>
  <c r="O15" i="110"/>
  <c r="P15" i="110" s="1"/>
  <c r="N15" i="110"/>
  <c r="M15" i="110"/>
  <c r="J15" i="110"/>
  <c r="G15" i="110"/>
  <c r="D15" i="110"/>
  <c r="O14" i="110"/>
  <c r="N14" i="110"/>
  <c r="P14" i="110" s="1"/>
  <c r="M14" i="110"/>
  <c r="J14" i="110"/>
  <c r="G14" i="110"/>
  <c r="D14" i="110"/>
  <c r="P13" i="110"/>
  <c r="O13" i="110"/>
  <c r="N13" i="110"/>
  <c r="M13" i="110"/>
  <c r="J13" i="110"/>
  <c r="G13" i="110"/>
  <c r="D13" i="110"/>
  <c r="P12" i="110"/>
  <c r="M12" i="110"/>
  <c r="J12" i="110"/>
  <c r="G12" i="110"/>
  <c r="D12" i="110"/>
  <c r="P11" i="110"/>
  <c r="O11" i="110"/>
  <c r="N11" i="110"/>
  <c r="M11" i="110"/>
  <c r="J11" i="110"/>
  <c r="G11" i="110"/>
  <c r="D11" i="110"/>
  <c r="O10" i="110"/>
  <c r="P10" i="110" s="1"/>
  <c r="N10" i="110"/>
  <c r="M10" i="110"/>
  <c r="J10" i="110"/>
  <c r="G10" i="110"/>
  <c r="D10" i="110"/>
  <c r="N9" i="110"/>
  <c r="L9" i="110"/>
  <c r="K9" i="110"/>
  <c r="M9" i="110" s="1"/>
  <c r="J9" i="110"/>
  <c r="I9" i="110"/>
  <c r="H9" i="110"/>
  <c r="F9" i="110"/>
  <c r="F23" i="110" s="1"/>
  <c r="G23" i="110" s="1"/>
  <c r="E9" i="110"/>
  <c r="C9" i="110"/>
  <c r="D9" i="110" s="1"/>
  <c r="B9" i="110"/>
  <c r="B23" i="110" s="1"/>
  <c r="N23" i="110" s="1"/>
  <c r="N14" i="113" l="1"/>
  <c r="N31" i="113"/>
  <c r="N33" i="113" s="1"/>
  <c r="J23" i="110"/>
  <c r="J40" i="110"/>
  <c r="N40" i="110"/>
  <c r="P26" i="110"/>
  <c r="P33" i="110"/>
  <c r="G40" i="110"/>
  <c r="O40" i="110"/>
  <c r="P40" i="110" s="1"/>
  <c r="D40" i="110"/>
  <c r="M40" i="110"/>
  <c r="N16" i="110"/>
  <c r="P16" i="110" s="1"/>
  <c r="P18" i="110"/>
  <c r="C23" i="110"/>
  <c r="L23" i="110"/>
  <c r="M23" i="110" s="1"/>
  <c r="O33" i="110"/>
  <c r="G9" i="110"/>
  <c r="O9" i="110"/>
  <c r="P9" i="110" s="1"/>
  <c r="J16" i="110"/>
  <c r="N26" i="110"/>
  <c r="P87" i="115"/>
  <c r="M87" i="115"/>
  <c r="L87" i="115"/>
  <c r="I87" i="115"/>
  <c r="E87" i="115"/>
  <c r="D87" i="115"/>
  <c r="O87" i="115"/>
  <c r="K87" i="115"/>
  <c r="G87" i="115"/>
  <c r="C87" i="115"/>
  <c r="D23" i="110" l="1"/>
  <c r="O23" i="110"/>
  <c r="P23" i="110" s="1"/>
  <c r="B87" i="115"/>
  <c r="F87" i="115"/>
  <c r="J87" i="115"/>
  <c r="N87" i="115"/>
  <c r="H87" i="115"/>
  <c r="L59" i="110" l="1"/>
  <c r="K59" i="110"/>
  <c r="J59" i="110"/>
  <c r="I59" i="110"/>
  <c r="H59" i="110"/>
  <c r="F59" i="110"/>
  <c r="E59" i="110"/>
  <c r="D59" i="110"/>
  <c r="C59" i="110"/>
  <c r="O59" i="110" s="1"/>
  <c r="B59" i="110"/>
  <c r="P59" i="110"/>
  <c r="M59" i="110"/>
  <c r="G59" i="110"/>
  <c r="N59" i="110" l="1"/>
  <c r="P24" i="133" l="1"/>
  <c r="P26" i="133" s="1"/>
  <c r="P22" i="133"/>
  <c r="O22" i="133"/>
  <c r="N22" i="133"/>
  <c r="P20" i="133"/>
  <c r="O20" i="133"/>
  <c r="O24" i="133" s="1"/>
  <c r="O26" i="133" s="1"/>
  <c r="N20" i="133"/>
  <c r="N24" i="133" s="1"/>
  <c r="N26" i="133" s="1"/>
  <c r="N18" i="133"/>
  <c r="N25" i="133" s="1"/>
  <c r="N27" i="133" s="1"/>
  <c r="P16" i="133"/>
  <c r="P18" i="133" s="1"/>
  <c r="P25" i="133" s="1"/>
  <c r="P27" i="133" s="1"/>
  <c r="O16" i="133"/>
  <c r="O18" i="133" s="1"/>
  <c r="O25" i="133" s="1"/>
  <c r="N16" i="133"/>
  <c r="P9" i="133"/>
  <c r="P11" i="133" s="1"/>
  <c r="O9" i="133"/>
  <c r="O11" i="133" s="1"/>
  <c r="N9" i="133"/>
  <c r="P7" i="133"/>
  <c r="O7" i="133"/>
  <c r="N7" i="133"/>
  <c r="N11" i="133" s="1"/>
  <c r="C7" i="133"/>
  <c r="D7" i="133"/>
  <c r="O27" i="133" l="1"/>
  <c r="O13" i="130"/>
  <c r="H16" i="133" l="1"/>
  <c r="B23" i="131" l="1"/>
  <c r="N30" i="130" l="1"/>
  <c r="O30" i="130"/>
  <c r="P30" i="130"/>
  <c r="O12" i="130" l="1"/>
  <c r="P12" i="130"/>
  <c r="N12" i="130"/>
  <c r="P18" i="131" l="1"/>
  <c r="O18" i="131"/>
  <c r="O12" i="131"/>
  <c r="P12" i="131"/>
  <c r="C34" i="128"/>
  <c r="D34" i="128"/>
  <c r="E34" i="128"/>
  <c r="F34" i="128"/>
  <c r="G34" i="128"/>
  <c r="H34" i="128"/>
  <c r="I34" i="128"/>
  <c r="J34" i="128"/>
  <c r="K34" i="128"/>
  <c r="L34" i="128"/>
  <c r="M34" i="128"/>
  <c r="N20" i="134" l="1"/>
  <c r="B34" i="128" l="1"/>
  <c r="O34" i="128" l="1"/>
  <c r="N34" i="128"/>
  <c r="P34" i="128" l="1"/>
  <c r="P13" i="130"/>
  <c r="N13" i="130"/>
  <c r="B34" i="113" l="1"/>
  <c r="K34" i="113"/>
  <c r="I34" i="113"/>
  <c r="F34" i="113"/>
  <c r="J34" i="113"/>
  <c r="G34" i="113"/>
  <c r="P34" i="113" l="1"/>
  <c r="E34" i="113"/>
  <c r="H34" i="113"/>
  <c r="C34" i="113"/>
  <c r="O34" i="113"/>
  <c r="D34" i="113"/>
  <c r="N34" i="113"/>
  <c r="P15" i="130" l="1"/>
  <c r="O15" i="130"/>
  <c r="N15" i="130"/>
  <c r="H20" i="134"/>
  <c r="I20" i="134"/>
  <c r="J20" i="134"/>
  <c r="K20" i="134"/>
  <c r="L20" i="134"/>
  <c r="M20" i="134"/>
  <c r="P28" i="134"/>
  <c r="J24" i="134"/>
  <c r="J28" i="134"/>
  <c r="M22" i="134"/>
  <c r="M24" i="134"/>
  <c r="M28" i="134"/>
  <c r="I24" i="134"/>
  <c r="I26" i="134"/>
  <c r="I28" i="134"/>
  <c r="L24" i="134"/>
  <c r="L26" i="134"/>
  <c r="L28" i="134"/>
  <c r="O28" i="134"/>
  <c r="N28" i="134"/>
  <c r="H24" i="134"/>
  <c r="H28" i="134"/>
  <c r="K24" i="134"/>
  <c r="K28" i="134"/>
  <c r="M29" i="134"/>
  <c r="L29" i="134"/>
  <c r="K29" i="134"/>
  <c r="D29" i="134"/>
  <c r="B29" i="134"/>
  <c r="P24" i="134"/>
  <c r="O24" i="134"/>
  <c r="N24" i="134"/>
  <c r="N22" i="134"/>
  <c r="O22" i="134"/>
  <c r="H9" i="134"/>
  <c r="N9" i="134"/>
  <c r="N14" i="134" s="1"/>
  <c r="I9" i="134"/>
  <c r="O9" i="134"/>
  <c r="P12" i="134"/>
  <c r="O12" i="134"/>
  <c r="N12" i="134"/>
  <c r="M12" i="134"/>
  <c r="M14" i="134"/>
  <c r="L12" i="134"/>
  <c r="L14" i="134"/>
  <c r="K12" i="134"/>
  <c r="K14" i="134"/>
  <c r="J9" i="134"/>
  <c r="J12" i="134"/>
  <c r="J14" i="134"/>
  <c r="I12" i="134"/>
  <c r="I14" i="134"/>
  <c r="H12" i="134"/>
  <c r="H14" i="134"/>
  <c r="P9" i="130"/>
  <c r="P10" i="130"/>
  <c r="P11" i="130"/>
  <c r="P16" i="130"/>
  <c r="N18" i="131"/>
  <c r="M18" i="131"/>
  <c r="L18" i="131"/>
  <c r="K18" i="131"/>
  <c r="I18" i="131"/>
  <c r="H18" i="131"/>
  <c r="P29" i="130"/>
  <c r="O29" i="130"/>
  <c r="N29" i="130"/>
  <c r="I27" i="133"/>
  <c r="J27" i="133"/>
  <c r="K27" i="133"/>
  <c r="L27" i="133"/>
  <c r="M27" i="133"/>
  <c r="A27" i="133"/>
  <c r="M22" i="133"/>
  <c r="L22" i="133"/>
  <c r="K22" i="133"/>
  <c r="J22" i="133"/>
  <c r="I22" i="133"/>
  <c r="H22" i="133"/>
  <c r="M20" i="133"/>
  <c r="L20" i="133"/>
  <c r="K20" i="133"/>
  <c r="J20" i="133"/>
  <c r="J24" i="133"/>
  <c r="J26" i="133"/>
  <c r="I20" i="133"/>
  <c r="H20" i="133"/>
  <c r="M16" i="133"/>
  <c r="L16" i="133"/>
  <c r="K16" i="133"/>
  <c r="J16" i="133"/>
  <c r="I16" i="133"/>
  <c r="M9" i="133"/>
  <c r="L9" i="133"/>
  <c r="K9" i="133"/>
  <c r="J9" i="133"/>
  <c r="I9" i="133"/>
  <c r="H9" i="133"/>
  <c r="M7" i="133"/>
  <c r="L7" i="133"/>
  <c r="K7" i="133"/>
  <c r="J7" i="133"/>
  <c r="I7" i="133"/>
  <c r="H7" i="133"/>
  <c r="G7" i="133"/>
  <c r="F7" i="133"/>
  <c r="E7" i="133"/>
  <c r="B7" i="133"/>
  <c r="H18" i="133"/>
  <c r="H25" i="133" s="1"/>
  <c r="H27" i="133" s="1"/>
  <c r="L18" i="133"/>
  <c r="L25" i="133"/>
  <c r="J18" i="133"/>
  <c r="J25" i="133"/>
  <c r="H24" i="133"/>
  <c r="H26" i="133"/>
  <c r="L24" i="133"/>
  <c r="L26" i="133"/>
  <c r="K24" i="133"/>
  <c r="K26" i="133"/>
  <c r="I11" i="133"/>
  <c r="M11" i="133"/>
  <c r="K11" i="133"/>
  <c r="H11" i="133"/>
  <c r="L11" i="133"/>
  <c r="K18" i="133"/>
  <c r="K25" i="133"/>
  <c r="I24" i="133"/>
  <c r="I26" i="133"/>
  <c r="M24" i="133"/>
  <c r="M26" i="133"/>
  <c r="J11" i="133"/>
  <c r="I18" i="133"/>
  <c r="I25" i="133"/>
  <c r="M18" i="133"/>
  <c r="M25" i="133"/>
  <c r="E12" i="131"/>
  <c r="H12" i="131"/>
  <c r="I12" i="131"/>
  <c r="J12" i="131"/>
  <c r="K12" i="131"/>
  <c r="L12" i="131"/>
  <c r="M12" i="131"/>
  <c r="N12" i="131"/>
  <c r="G21" i="131"/>
  <c r="G22" i="131"/>
  <c r="B36" i="114"/>
  <c r="C36" i="114"/>
  <c r="D36" i="114"/>
  <c r="E36" i="114"/>
  <c r="F36" i="114"/>
  <c r="G36" i="114"/>
  <c r="H36" i="114"/>
  <c r="I36" i="114"/>
  <c r="J36" i="114"/>
  <c r="M36" i="114"/>
  <c r="B37" i="114"/>
  <c r="C37" i="114"/>
  <c r="D37" i="114"/>
  <c r="E37" i="114"/>
  <c r="F37" i="114"/>
  <c r="G37" i="114"/>
  <c r="H37" i="114"/>
  <c r="I37" i="114"/>
  <c r="J37" i="114"/>
  <c r="K37" i="114"/>
  <c r="L37" i="114"/>
  <c r="M37" i="114"/>
  <c r="N37" i="114"/>
  <c r="O37" i="114"/>
  <c r="P37" i="114"/>
  <c r="O16" i="130"/>
  <c r="N16" i="130"/>
  <c r="A31" i="114"/>
  <c r="G29" i="114"/>
  <c r="J29" i="114"/>
  <c r="G30" i="114"/>
  <c r="J30" i="114"/>
  <c r="O30" i="114"/>
  <c r="N30" i="114"/>
  <c r="P30" i="114" s="1"/>
  <c r="M30" i="114"/>
  <c r="P41" i="130"/>
  <c r="O41" i="130"/>
  <c r="N41" i="130"/>
  <c r="P28" i="130"/>
  <c r="O28" i="130"/>
  <c r="N28" i="130"/>
  <c r="P27" i="130"/>
  <c r="O27" i="130"/>
  <c r="N27" i="130"/>
  <c r="P26" i="130"/>
  <c r="O26" i="130"/>
  <c r="N26" i="130"/>
  <c r="P25" i="130"/>
  <c r="O25" i="130"/>
  <c r="N25" i="130"/>
  <c r="B31" i="130"/>
  <c r="C31" i="130"/>
  <c r="D31" i="130"/>
  <c r="E31" i="130"/>
  <c r="F31" i="130"/>
  <c r="G31" i="130"/>
  <c r="H31" i="130"/>
  <c r="I31" i="130"/>
  <c r="J31" i="130"/>
  <c r="K31" i="130"/>
  <c r="L31" i="130"/>
  <c r="M31" i="130"/>
  <c r="O22" i="131"/>
  <c r="N22" i="131"/>
  <c r="P22" i="131"/>
  <c r="M22" i="131"/>
  <c r="J22" i="131"/>
  <c r="D22" i="131"/>
  <c r="C13" i="131"/>
  <c r="D19" i="131"/>
  <c r="D23" i="131" s="1"/>
  <c r="C19" i="131"/>
  <c r="C23" i="131" s="1"/>
  <c r="N9" i="130"/>
  <c r="O9" i="130"/>
  <c r="N10" i="130"/>
  <c r="O10" i="130"/>
  <c r="N11" i="130"/>
  <c r="O11" i="130"/>
  <c r="N8" i="130"/>
  <c r="O8" i="130"/>
  <c r="P8" i="130"/>
  <c r="D13" i="131"/>
  <c r="O21" i="131"/>
  <c r="N21" i="131"/>
  <c r="M21" i="131"/>
  <c r="J21" i="131"/>
  <c r="D21" i="131"/>
  <c r="P21" i="131"/>
  <c r="B17" i="130"/>
  <c r="C17" i="130"/>
  <c r="D17" i="130"/>
  <c r="E17" i="130"/>
  <c r="F17" i="130"/>
  <c r="G17" i="130"/>
  <c r="H17" i="130"/>
  <c r="I17" i="130"/>
  <c r="J17" i="130"/>
  <c r="K17" i="130"/>
  <c r="L17" i="130"/>
  <c r="M17" i="130"/>
  <c r="K36" i="114"/>
  <c r="L36" i="114"/>
  <c r="J11" i="131"/>
  <c r="J13" i="131"/>
  <c r="J19" i="131"/>
  <c r="B13" i="131"/>
  <c r="B19" i="131"/>
  <c r="F13" i="131"/>
  <c r="F19" i="131"/>
  <c r="F23" i="131" s="1"/>
  <c r="G13" i="131"/>
  <c r="G19" i="131"/>
  <c r="G23" i="131" s="1"/>
  <c r="H11" i="131"/>
  <c r="H13" i="131" s="1"/>
  <c r="H19" i="131"/>
  <c r="J29" i="134"/>
  <c r="I29" i="134"/>
  <c r="H29" i="134"/>
  <c r="G29" i="134"/>
  <c r="F29" i="134"/>
  <c r="E29" i="134"/>
  <c r="P22" i="134" l="1"/>
  <c r="C29" i="134"/>
  <c r="P9" i="134"/>
  <c r="P14" i="134" s="1"/>
  <c r="N29" i="134"/>
  <c r="P31" i="130"/>
  <c r="P17" i="130"/>
  <c r="K38" i="114"/>
  <c r="P18" i="134"/>
  <c r="O20" i="134"/>
  <c r="O36" i="114"/>
  <c r="O38" i="114" s="1"/>
  <c r="C38" i="114"/>
  <c r="O14" i="134"/>
  <c r="D38" i="114"/>
  <c r="J38" i="114"/>
  <c r="G38" i="114"/>
  <c r="L38" i="114"/>
  <c r="B38" i="114"/>
  <c r="H38" i="114"/>
  <c r="E38" i="114"/>
  <c r="F38" i="114"/>
  <c r="M38" i="114"/>
  <c r="I38" i="114"/>
  <c r="N17" i="130"/>
  <c r="N31" i="130"/>
  <c r="O31" i="130"/>
  <c r="O17" i="130"/>
  <c r="O27" i="134" l="1"/>
  <c r="O29" i="134" s="1"/>
  <c r="P36" i="114"/>
  <c r="P38" i="114" s="1"/>
  <c r="B43" i="130"/>
  <c r="P20" i="134"/>
  <c r="D43" i="130"/>
  <c r="C43" i="130"/>
  <c r="P27" i="134" l="1"/>
  <c r="P29" i="134" s="1"/>
  <c r="N36" i="114"/>
  <c r="N38" i="114" s="1"/>
  <c r="L11" i="131" l="1"/>
  <c r="L13" i="131"/>
  <c r="L17" i="131"/>
  <c r="L19" i="131" s="1"/>
  <c r="M17" i="131"/>
  <c r="P17" i="131" s="1"/>
  <c r="P19" i="131" s="1"/>
  <c r="P23" i="131" s="1"/>
  <c r="N17" i="131"/>
  <c r="N11" i="131" s="1"/>
  <c r="N13" i="131" s="1"/>
  <c r="N19" i="131" l="1"/>
  <c r="M19" i="131"/>
  <c r="M11" i="131"/>
  <c r="P11" i="131" l="1"/>
  <c r="P13" i="131" s="1"/>
  <c r="M13" i="131"/>
  <c r="K17" i="131"/>
  <c r="K11" i="131" s="1"/>
  <c r="K13" i="131" s="1"/>
  <c r="I19" i="131"/>
  <c r="I17" i="131"/>
  <c r="I11" i="131" s="1"/>
  <c r="O11" i="131" l="1"/>
  <c r="O13" i="131" s="1"/>
  <c r="I13" i="131"/>
  <c r="O17" i="131"/>
  <c r="O19" i="131" s="1"/>
  <c r="O23" i="131" s="1"/>
  <c r="K19" i="131"/>
  <c r="E11" i="131" l="1"/>
  <c r="E13" i="131" s="1"/>
  <c r="E19" i="131" l="1"/>
  <c r="G39" i="103" l="1"/>
  <c r="G47" i="103" s="1"/>
  <c r="G48" i="103" s="1"/>
  <c r="N13" i="103"/>
  <c r="N18" i="103" s="1"/>
  <c r="E18" i="103"/>
  <c r="E39" i="103"/>
  <c r="E45" i="103" s="1"/>
  <c r="E17" i="103"/>
  <c r="G17" i="103" s="1"/>
  <c r="G18" i="103"/>
  <c r="G45" i="103" l="1"/>
  <c r="E43" i="103"/>
  <c r="P13" i="103"/>
  <c r="P18" i="103" s="1"/>
  <c r="N17" i="103"/>
  <c r="P17" i="103" s="1"/>
  <c r="E47" i="103"/>
  <c r="E48" i="103" s="1"/>
  <c r="G43" i="103" l="1"/>
  <c r="N43" i="103"/>
  <c r="P43" i="103" s="1"/>
  <c r="O14" i="136" l="1"/>
</calcChain>
</file>

<file path=xl/sharedStrings.xml><?xml version="1.0" encoding="utf-8"?>
<sst xmlns="http://schemas.openxmlformats.org/spreadsheetml/2006/main" count="1143" uniqueCount="126">
  <si>
    <t>1</t>
  </si>
  <si>
    <t>2</t>
  </si>
  <si>
    <t>3</t>
  </si>
  <si>
    <t>4</t>
  </si>
  <si>
    <t>ВСЕГО</t>
  </si>
  <si>
    <t xml:space="preserve"> </t>
  </si>
  <si>
    <t>Итого граждане России</t>
  </si>
  <si>
    <t>Факультет/направление подготовки</t>
  </si>
  <si>
    <t>ИТОГО по подразделению  граждане России</t>
  </si>
  <si>
    <t>Граждане России</t>
  </si>
  <si>
    <t>Итого по направлениям подготовки:</t>
  </si>
  <si>
    <t>Итого граждане иностранных государств</t>
  </si>
  <si>
    <t xml:space="preserve">Итого </t>
  </si>
  <si>
    <t>Свод по направлениям подготовки</t>
  </si>
  <si>
    <t>В том числе:</t>
  </si>
  <si>
    <t>Граждане иностранных государств (вкл. Украину)</t>
  </si>
  <si>
    <t>За счет бюджетных ассигнований</t>
  </si>
  <si>
    <t>На основе догов. о платных образов. услугах</t>
  </si>
  <si>
    <t>35.02.05 Агрономия</t>
  </si>
  <si>
    <t>35.02.07 Механизация сельского хозяйства</t>
  </si>
  <si>
    <t>36.02.01 Ветеринария</t>
  </si>
  <si>
    <t>36.02.02 Зоотехния</t>
  </si>
  <si>
    <t>Всего  Специалисты среднего звена</t>
  </si>
  <si>
    <t>08.02.01 Строительство и эксплуатация зданий и сооружений</t>
  </si>
  <si>
    <t>54.02.01 Дизайн (по отраслям)</t>
  </si>
  <si>
    <t>35.02.12 Садово-парковое и ландшафтное строительство</t>
  </si>
  <si>
    <t xml:space="preserve">20.02.03 Природоохранное обустройство территорий </t>
  </si>
  <si>
    <t>'35.02.07 Механизация сельского хозяйства</t>
  </si>
  <si>
    <t>'38.02.04 Коммерция (по отраслям)</t>
  </si>
  <si>
    <t xml:space="preserve">31.02.05 Стоматология ортопедическая </t>
  </si>
  <si>
    <t>Сводная ведомость контингента по Очной форме обучения КФУ имени В.И. Вернадского</t>
  </si>
  <si>
    <t>Колледжи</t>
  </si>
  <si>
    <t>Всего оч./о</t>
  </si>
  <si>
    <t>за счет бюдж. ассиг.</t>
  </si>
  <si>
    <t>за счет договоров об оказан образов. услуг</t>
  </si>
  <si>
    <t>Всего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</si>
  <si>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</si>
  <si>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</si>
  <si>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</si>
  <si>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</si>
  <si>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Гуманитарно-педагогическая академия( г. Ялта)</t>
  </si>
  <si>
    <t>Сводная ведомость контингента по Заочной форме обучения КФУ имени В.И. Вернадского</t>
  </si>
  <si>
    <t>Всего з/о</t>
  </si>
  <si>
    <t>ИТОГО  КОЛЛЕДЖИ :</t>
  </si>
  <si>
    <t xml:space="preserve">21.02.04 Землеустройство </t>
  </si>
  <si>
    <t xml:space="preserve">  </t>
  </si>
  <si>
    <t>08.02.08 Монтаж и эксплуатация оборудования и систем газоснабжения</t>
  </si>
  <si>
    <t xml:space="preserve">                    </t>
  </si>
  <si>
    <t>ОТКЗ"Агропромышленный колледж "</t>
  </si>
  <si>
    <t>Итого :</t>
  </si>
  <si>
    <t>На базе среднего общего образования</t>
  </si>
  <si>
    <t xml:space="preserve">На базе основного общего образования </t>
  </si>
  <si>
    <t xml:space="preserve">На базе среднего общего образования </t>
  </si>
  <si>
    <t xml:space="preserve">33.02.01 Фармация </t>
  </si>
  <si>
    <t>34.02.01. Сестринское дело</t>
  </si>
  <si>
    <t xml:space="preserve">На базе среднего  общего образования </t>
  </si>
  <si>
    <t>Таврический колледж (структурное подразделение) ФГАОУ ВО "КФУ им. В.И.Вернадского"</t>
  </si>
  <si>
    <t>38.02.03 Операционная деятельность в логистике</t>
  </si>
  <si>
    <t>38.02.06 Финансы</t>
  </si>
  <si>
    <t>18.02.01 Аналитический контроль качества химических соединений</t>
  </si>
  <si>
    <t xml:space="preserve">43.02.01 Туризм </t>
  </si>
  <si>
    <t>09.02.03 Программирование в компьютерных системах</t>
  </si>
  <si>
    <t>09.02.01 Компьютерные системы и комплексы</t>
  </si>
  <si>
    <t>42.02.02. Издательское дело</t>
  </si>
  <si>
    <t>54.02.04 Дизайн (по отраслям)</t>
  </si>
  <si>
    <t>38.02.01 Экономика и бухгалтерский учет (по отраслям)</t>
  </si>
  <si>
    <t>38.02.01 Экономика и бухгалтерский учёт (по отраслям)</t>
  </si>
  <si>
    <t>Бахчисарайский колледж строительства, архитектуры и дизайна (филиал) ФГАОУ ВО "КФУ им. В.И.Вернадского"</t>
  </si>
  <si>
    <t>Экономико-гуманитарный колледж (филиал) ФГАОУ ВО "КФУ им. В.И.Вернадского"</t>
  </si>
  <si>
    <t>43.02.10 Туризм</t>
  </si>
  <si>
    <t>43.02.11 Гостиничный сервис</t>
  </si>
  <si>
    <t>53.02.03 Инструментальное исполнительство</t>
  </si>
  <si>
    <t>53.02.04 Вокальное искусство</t>
  </si>
  <si>
    <t>54.02.05 Живопись (по видам)</t>
  </si>
  <si>
    <t>Прибрежненский аграрный колледж (филиал) ФГАОУ ВО "КФУ им. В.И.Вернадского"</t>
  </si>
  <si>
    <t>35.02.07 Мехнанизация сельского хозяйства</t>
  </si>
  <si>
    <t>35.02.08 Электрификация и автоматизация с/х</t>
  </si>
  <si>
    <t>Прибрежненский аграрный колледж  (филиал) ФГАОУ ВО "КФУ им. В.И.Вернадского"</t>
  </si>
  <si>
    <t>Медицинский Колледж Медицинской академии им. С.И. Георгиевского (структурное подразделение)</t>
  </si>
  <si>
    <t xml:space="preserve">  ФГАОУ ВО "КФУ им. В.И.Вернадского"</t>
  </si>
  <si>
    <t>Ордена Трудового Красного Знамени агропромышленный колледж имени Э.А. Верновского (филиал) ФГАОУ ВО "КФУ им. В.И.Вернадского"</t>
  </si>
  <si>
    <t>На базе основного общего  образования</t>
  </si>
  <si>
    <t>На базе основного общего образования</t>
  </si>
  <si>
    <t>Сводная ведомость контингента по Очно-заочной форме обучения КФУ имени В.И. Вернадского</t>
  </si>
  <si>
    <t>33.02.01 Фармация (очно-заочно) ( Лицей)</t>
  </si>
  <si>
    <t>21.02.04 Землеустройство</t>
  </si>
  <si>
    <t>Техникум гидромелиорации  и механизации сельского хозяйства (филиал) ФГАОУ ВО "КФУ им. В.И.Вернадского"</t>
  </si>
  <si>
    <t>35.02.16 Эксплуатация и ремонт сельскохозяйственной техники и оборудования</t>
  </si>
  <si>
    <t>38.02.04 Коммерция (по отраслям)</t>
  </si>
  <si>
    <t xml:space="preserve">21.02.19 Землеустройство </t>
  </si>
  <si>
    <t xml:space="preserve">     </t>
  </si>
  <si>
    <t>43.02.16 Туризм и гостеприимство</t>
  </si>
  <si>
    <t>44.02.05 Коррекционная педагогика в начальном образовании</t>
  </si>
  <si>
    <t>44.02.02 Преподавание в начальных классах</t>
  </si>
  <si>
    <t>44.02.01 Дошкольное образование</t>
  </si>
  <si>
    <t>44.02.05  Коррекционная педагогика в начальном образовании</t>
  </si>
  <si>
    <t>43.02.16  Туризм и гостеприимство</t>
  </si>
  <si>
    <t>33.02.01 Фармация</t>
  </si>
  <si>
    <t xml:space="preserve"> Медицинский колледж</t>
  </si>
  <si>
    <t>34.02.01 Сестринское дело</t>
  </si>
  <si>
    <t>09.01.03 Оператор информационных систем и ресурсов</t>
  </si>
  <si>
    <t>1 год обучения</t>
  </si>
  <si>
    <t>2 год обучения</t>
  </si>
  <si>
    <t>3 год обучения</t>
  </si>
  <si>
    <t>4 год обучения</t>
  </si>
  <si>
    <t>'За счет бюджетных ассигнований</t>
  </si>
  <si>
    <t>35.02.08 Электрификация и автоматизация с/х (Электротехнические системы в агропромышленном комплексе( АПК))</t>
  </si>
  <si>
    <t>Юго-Восточной академия ФГАОУ ВО "КФУ им. В.И.Вернадского"</t>
  </si>
  <si>
    <t xml:space="preserve"> Юго-Восточная академия</t>
  </si>
  <si>
    <t>Контингент очной формы обучения на 01.07.2024 г. (Специалисты среднего звена)</t>
  </si>
  <si>
    <t>Евпаторийский институт социальных наук (филиал) ФГАОУ ВО "КФУ им. В.И.Вернадского"</t>
  </si>
  <si>
    <t xml:space="preserve">исп. </t>
  </si>
  <si>
    <t>Евпаторийский институт социальных наук (филиал)</t>
  </si>
  <si>
    <t>38.02.08 Торговое дело</t>
  </si>
  <si>
    <t>38.02.01 Экономика и бухгалтерский учет(по отраслям)</t>
  </si>
  <si>
    <t>38.025.01 Экономика и бухгалтерский учет(по отраслям)</t>
  </si>
  <si>
    <t>07.02.01 Архитектура</t>
  </si>
  <si>
    <t>38.02.02 Страховое дело (по отраслям)</t>
  </si>
  <si>
    <t>09.02.07 Информационные системы и программирование</t>
  </si>
  <si>
    <t>на 01.10.2024 года</t>
  </si>
  <si>
    <t>Контингент очной формы обучения на 01.10.2024 г. (Специалисты среднего звена)</t>
  </si>
  <si>
    <t>Контингент заочной формы обучения на 01.10.2024 г. (Специалисты среднего звена)</t>
  </si>
  <si>
    <t>Контингент очной форме обучения на 01.10.2024 г. (Специалисты среднего звена).</t>
  </si>
  <si>
    <t>Контингент очно-заочной  формы обучения на 01.10.2024 г. (Специалисты среднего звена)</t>
  </si>
  <si>
    <t>Контингент очной формы обучения на 01.10.2024г. (Специалисты среднего звена)</t>
  </si>
  <si>
    <t>Контингент заочной формы обучения на 01.10.2024г. (Специалисты среднего звена)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</si>
</sst>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1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name val="Times New Roman Cyr"/>
      <family val="1"/>
      <charset val="204"/>
    </font>
    <font>
      <sz val="20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sz val="16"/>
      <name val="Times New Roman Cyr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22"/>
      <name val="Times New Roman Cyr"/>
      <charset val="204"/>
    </font>
    <font>
      <sz val="22"/>
      <name val="Arial Cyr"/>
      <charset val="204"/>
    </font>
    <font>
      <b/>
      <sz val="22"/>
      <name val="Times New Roman Cyr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b/>
      <i/>
      <sz val="20"/>
      <color rgb="FFFF0000"/>
      <name val="Arial Cyr"/>
      <family val="2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  <family val="2"/>
      <charset val="204"/>
    </font>
    <font>
      <sz val="20"/>
      <name val="Arial Cyr"/>
      <family val="2"/>
      <charset val="204"/>
    </font>
    <font>
      <b/>
      <sz val="22"/>
      <name val="Times New Roman Cyr"/>
      <family val="2"/>
      <charset val="204"/>
    </font>
    <font>
      <b/>
      <sz val="24"/>
      <name val="Times New Roman Cyr"/>
      <family val="2"/>
      <charset val="204"/>
    </font>
    <font>
      <b/>
      <sz val="20"/>
      <name val="Arial Cyr"/>
      <family val="2"/>
      <charset val="204"/>
    </font>
    <font>
      <b/>
      <sz val="26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4"/>
      <name val="Arial Cyr"/>
      <family val="2"/>
      <charset val="204"/>
    </font>
    <font>
      <b/>
      <sz val="22"/>
      <color indexed="10"/>
      <name val="Times New Roman"/>
      <family val="1"/>
      <charset val="204"/>
    </font>
    <font>
      <sz val="20"/>
      <color indexed="8"/>
      <name val="Arial Cyr"/>
      <charset val="204"/>
    </font>
    <font>
      <sz val="10"/>
      <color indexed="9"/>
      <name val="Arial Cyr"/>
      <charset val="204"/>
    </font>
    <font>
      <b/>
      <sz val="10"/>
      <color indexed="8"/>
      <name val="Arial Cyr"/>
      <charset val="204"/>
    </font>
    <font>
      <sz val="10"/>
      <color indexed="16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b/>
      <sz val="24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b/>
      <sz val="2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Arial Cyr"/>
      <family val="2"/>
      <charset val="204"/>
    </font>
    <font>
      <sz val="18"/>
      <name val="Arial Cyr"/>
      <family val="2"/>
      <charset val="204"/>
    </font>
    <font>
      <b/>
      <sz val="28"/>
      <name val="Times New Roman"/>
      <family val="1"/>
      <charset val="204"/>
    </font>
    <font>
      <sz val="22"/>
      <name val="Arial Cyr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333333"/>
      <name val="Times New Roman"/>
      <family val="1"/>
      <charset val="204"/>
    </font>
    <font>
      <b/>
      <sz val="22"/>
      <color rgb="FF333333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b/>
      <sz val="20"/>
      <color rgb="FF333333"/>
      <name val="Times New Roman"/>
      <family val="1"/>
      <charset val="204"/>
    </font>
    <font>
      <sz val="16"/>
      <name val="Times New Roman Cyr"/>
      <family val="1"/>
      <charset val="204"/>
    </font>
    <font>
      <b/>
      <sz val="22"/>
      <name val="Arial Cyr"/>
      <family val="2"/>
      <charset val="204"/>
    </font>
    <font>
      <b/>
      <sz val="22"/>
      <color indexed="8"/>
      <name val="Times New Roman"/>
      <family val="1"/>
      <charset val="204"/>
    </font>
    <font>
      <b/>
      <i/>
      <sz val="22"/>
      <name val="Arial Cyr"/>
      <family val="2"/>
      <charset val="204"/>
    </font>
    <font>
      <sz val="18"/>
      <name val="Times New Roman Cyr"/>
      <family val="1"/>
      <charset val="204"/>
    </font>
    <font>
      <sz val="10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24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b/>
      <sz val="26"/>
      <name val="Times New Roman Cyr"/>
      <family val="2"/>
      <charset val="204"/>
    </font>
    <font>
      <sz val="26"/>
      <name val="Arial Cyr"/>
      <family val="2"/>
      <charset val="204"/>
    </font>
    <font>
      <b/>
      <sz val="36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6"/>
      <name val="Arial Cyr"/>
      <family val="2"/>
      <charset val="204"/>
    </font>
    <font>
      <b/>
      <i/>
      <sz val="28"/>
      <name val="Times New Roman"/>
      <family val="1"/>
      <charset val="204"/>
    </font>
    <font>
      <sz val="22"/>
      <color indexed="63"/>
      <name val="Times New Roman"/>
      <family val="1"/>
      <charset val="204"/>
    </font>
    <font>
      <b/>
      <sz val="22"/>
      <color indexed="63"/>
      <name val="Times New Roman"/>
      <family val="1"/>
      <charset val="204"/>
    </font>
    <font>
      <b/>
      <sz val="2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3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" fillId="2" borderId="0">
      <alignment horizontal="center" vertical="center"/>
    </xf>
    <xf numFmtId="0" fontId="3" fillId="3" borderId="0">
      <alignment horizontal="center" vertical="center"/>
    </xf>
    <xf numFmtId="0" fontId="4" fillId="2" borderId="0">
      <alignment horizontal="center" vertical="center"/>
    </xf>
    <xf numFmtId="0" fontId="4" fillId="3" borderId="0">
      <alignment horizontal="center" vertical="center"/>
    </xf>
    <xf numFmtId="0" fontId="6" fillId="2" borderId="0">
      <alignment horizontal="center" vertical="center"/>
    </xf>
    <xf numFmtId="0" fontId="6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left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5" fillId="2" borderId="0">
      <alignment horizontal="center" vertical="center"/>
    </xf>
    <xf numFmtId="0" fontId="5" fillId="3" borderId="0">
      <alignment horizontal="center" vertical="center"/>
    </xf>
    <xf numFmtId="0" fontId="2" fillId="2" borderId="0">
      <alignment horizontal="center" vertical="center"/>
    </xf>
    <xf numFmtId="0" fontId="2" fillId="3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9" fillId="2" borderId="0">
      <alignment horizontal="left" vertical="top"/>
    </xf>
    <xf numFmtId="0" fontId="10" fillId="2" borderId="0">
      <alignment horizontal="left" vertical="center"/>
    </xf>
    <xf numFmtId="0" fontId="9" fillId="2" borderId="0">
      <alignment horizontal="left" vertical="top"/>
    </xf>
    <xf numFmtId="0" fontId="11" fillId="2" borderId="0">
      <alignment horizontal="right" vertical="top"/>
    </xf>
    <xf numFmtId="0" fontId="1" fillId="0" borderId="0"/>
    <xf numFmtId="0" fontId="22" fillId="0" borderId="0"/>
    <xf numFmtId="0" fontId="22" fillId="0" borderId="0"/>
    <xf numFmtId="0" fontId="1" fillId="5" borderId="81" applyNumberFormat="0" applyFont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11" borderId="0" applyNumberFormat="0" applyBorder="0" applyAlignment="0" applyProtection="0"/>
    <xf numFmtId="0" fontId="68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13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14" borderId="0" applyNumberFormat="0" applyBorder="0" applyAlignment="0" applyProtection="0"/>
    <xf numFmtId="0" fontId="76" fillId="14" borderId="97" applyNumberFormat="0" applyAlignment="0" applyProtection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  <xf numFmtId="0" fontId="7" fillId="3" borderId="0">
      <alignment horizontal="left" vertical="center"/>
    </xf>
    <xf numFmtId="0" fontId="8" fillId="3" borderId="0">
      <alignment horizontal="center" vertical="center"/>
    </xf>
    <xf numFmtId="0" fontId="9" fillId="3" borderId="0">
      <alignment horizontal="center" vertical="center"/>
    </xf>
    <xf numFmtId="0" fontId="10" fillId="3" borderId="0">
      <alignment horizontal="left" vertical="center"/>
    </xf>
    <xf numFmtId="0" fontId="11" fillId="3" borderId="0">
      <alignment horizontal="left" vertical="top"/>
    </xf>
    <xf numFmtId="0" fontId="9" fillId="3" borderId="0">
      <alignment horizontal="left" vertical="top"/>
    </xf>
    <xf numFmtId="0" fontId="10" fillId="3" borderId="0">
      <alignment horizontal="left" vertical="center"/>
    </xf>
    <xf numFmtId="0" fontId="9" fillId="3" borderId="0">
      <alignment horizontal="left" vertical="top"/>
    </xf>
    <xf numFmtId="0" fontId="11" fillId="3" borderId="0">
      <alignment horizontal="right"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0" fillId="0" borderId="0"/>
    <xf numFmtId="0" fontId="11" fillId="0" borderId="0"/>
    <xf numFmtId="9" fontId="100" fillId="0" borderId="0" applyFill="0" applyBorder="0" applyAlignment="0" applyProtection="0"/>
  </cellStyleXfs>
  <cellXfs count="1794">
    <xf numFmtId="0" fontId="0" fillId="0" borderId="0" xfId="0"/>
    <xf numFmtId="0" fontId="13" fillId="4" borderId="0" xfId="0" applyFont="1" applyFill="1"/>
    <xf numFmtId="0" fontId="12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17" fillId="4" borderId="10" xfId="8" applyFont="1" applyFill="1" applyBorder="1" applyAlignment="1">
      <alignment vertical="center" wrapText="1"/>
    </xf>
    <xf numFmtId="0" fontId="2" fillId="4" borderId="9" xfId="3" quotePrefix="1" applyFont="1" applyFill="1" applyBorder="1" applyAlignment="1">
      <alignment horizontal="center" vertical="center" wrapText="1"/>
    </xf>
    <xf numFmtId="0" fontId="23" fillId="6" borderId="0" xfId="22" applyFont="1" applyFill="1" applyAlignment="1"/>
    <xf numFmtId="0" fontId="22" fillId="6" borderId="0" xfId="22" applyFill="1"/>
    <xf numFmtId="0" fontId="24" fillId="6" borderId="0" xfId="22" applyFont="1" applyFill="1" applyAlignment="1">
      <alignment horizontal="center"/>
    </xf>
    <xf numFmtId="0" fontId="32" fillId="6" borderId="14" xfId="23" applyFont="1" applyFill="1" applyBorder="1" applyAlignment="1">
      <alignment horizontal="center" vertical="center" wrapText="1"/>
    </xf>
    <xf numFmtId="0" fontId="33" fillId="6" borderId="23" xfId="23" applyFont="1" applyFill="1" applyBorder="1" applyAlignment="1">
      <alignment horizontal="center" vertical="center" wrapText="1"/>
    </xf>
    <xf numFmtId="0" fontId="34" fillId="6" borderId="3" xfId="23" applyFont="1" applyFill="1" applyBorder="1" applyAlignment="1">
      <alignment horizontal="center" vertical="center" wrapText="1"/>
    </xf>
    <xf numFmtId="0" fontId="22" fillId="6" borderId="0" xfId="23" applyFill="1"/>
    <xf numFmtId="0" fontId="25" fillId="6" borderId="0" xfId="23" applyFont="1" applyFill="1"/>
    <xf numFmtId="49" fontId="0" fillId="0" borderId="0" xfId="0" applyNumberFormat="1" applyAlignment="1">
      <alignment horizontal="center" vertical="distributed" wrapText="1"/>
    </xf>
    <xf numFmtId="0" fontId="26" fillId="4" borderId="0" xfId="0" applyFont="1" applyFill="1" applyAlignment="1">
      <alignment wrapText="1"/>
    </xf>
    <xf numFmtId="0" fontId="20" fillId="6" borderId="20" xfId="6" applyFont="1" applyFill="1" applyBorder="1" applyAlignment="1">
      <alignment horizontal="center" vertical="center" wrapText="1"/>
    </xf>
    <xf numFmtId="0" fontId="20" fillId="6" borderId="26" xfId="6" applyFont="1" applyFill="1" applyBorder="1" applyAlignment="1">
      <alignment horizontal="center" vertical="center" wrapText="1"/>
    </xf>
    <xf numFmtId="0" fontId="23" fillId="6" borderId="1" xfId="22" applyFont="1" applyFill="1" applyBorder="1" applyAlignment="1">
      <alignment horizontal="left" vertical="center" wrapText="1"/>
    </xf>
    <xf numFmtId="0" fontId="39" fillId="6" borderId="18" xfId="0" applyFont="1" applyFill="1" applyBorder="1" applyAlignment="1">
      <alignment horizontal="justify" vertical="center" wrapText="1"/>
    </xf>
    <xf numFmtId="0" fontId="15" fillId="6" borderId="20" xfId="8" quotePrefix="1" applyFont="1" applyFill="1" applyBorder="1" applyAlignment="1">
      <alignment horizontal="center" vertical="center" wrapText="1"/>
    </xf>
    <xf numFmtId="0" fontId="14" fillId="6" borderId="26" xfId="6" applyFont="1" applyFill="1" applyBorder="1" applyAlignment="1">
      <alignment horizontal="center" vertical="center" wrapText="1"/>
    </xf>
    <xf numFmtId="0" fontId="14" fillId="6" borderId="20" xfId="6" applyFont="1" applyFill="1" applyBorder="1" applyAlignment="1">
      <alignment horizontal="center" vertical="center" wrapText="1"/>
    </xf>
    <xf numFmtId="0" fontId="14" fillId="6" borderId="36" xfId="6" applyFont="1" applyFill="1" applyBorder="1" applyAlignment="1">
      <alignment horizontal="center" vertical="center" wrapText="1"/>
    </xf>
    <xf numFmtId="0" fontId="20" fillId="6" borderId="36" xfId="6" applyFont="1" applyFill="1" applyBorder="1" applyAlignment="1">
      <alignment horizontal="center" vertical="center" wrapText="1"/>
    </xf>
    <xf numFmtId="0" fontId="31" fillId="4" borderId="10" xfId="8" applyFont="1" applyFill="1" applyBorder="1" applyAlignment="1">
      <alignment vertical="center" wrapText="1"/>
    </xf>
    <xf numFmtId="0" fontId="13" fillId="0" borderId="0" xfId="0" applyFont="1" applyFill="1"/>
    <xf numFmtId="0" fontId="16" fillId="4" borderId="0" xfId="0" applyFont="1" applyFill="1" applyBorder="1" applyAlignment="1">
      <alignment horizontal="left" vertical="center" wrapText="1"/>
    </xf>
    <xf numFmtId="0" fontId="51" fillId="4" borderId="0" xfId="0" applyFont="1" applyFill="1"/>
    <xf numFmtId="0" fontId="50" fillId="4" borderId="0" xfId="0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vertical="center" wrapText="1"/>
    </xf>
    <xf numFmtId="0" fontId="15" fillId="4" borderId="0" xfId="8" applyFont="1" applyFill="1" applyBorder="1" applyAlignment="1">
      <alignment vertical="center" wrapText="1"/>
    </xf>
    <xf numFmtId="0" fontId="14" fillId="4" borderId="0" xfId="6" applyFont="1" applyFill="1" applyBorder="1" applyAlignment="1">
      <alignment horizontal="left" vertical="center" wrapText="1"/>
    </xf>
    <xf numFmtId="0" fontId="16" fillId="4" borderId="0" xfId="0" applyFont="1" applyFill="1" applyBorder="1"/>
    <xf numFmtId="0" fontId="51" fillId="4" borderId="0" xfId="0" applyFont="1" applyFill="1" applyBorder="1"/>
    <xf numFmtId="0" fontId="14" fillId="6" borderId="17" xfId="8" applyFont="1" applyFill="1" applyBorder="1" applyAlignment="1">
      <alignment horizontal="center" vertical="center" wrapText="1"/>
    </xf>
    <xf numFmtId="0" fontId="14" fillId="6" borderId="21" xfId="8" applyFont="1" applyFill="1" applyBorder="1" applyAlignment="1">
      <alignment horizontal="center" vertical="center" wrapText="1"/>
    </xf>
    <xf numFmtId="0" fontId="14" fillId="6" borderId="18" xfId="8" applyFont="1" applyFill="1" applyBorder="1" applyAlignment="1">
      <alignment horizontal="center" vertical="center" wrapText="1"/>
    </xf>
    <xf numFmtId="0" fontId="14" fillId="6" borderId="27" xfId="3" applyFont="1" applyFill="1" applyBorder="1" applyAlignment="1">
      <alignment horizontal="center" vertical="center" textRotation="255" wrapText="1"/>
    </xf>
    <xf numFmtId="0" fontId="14" fillId="6" borderId="0" xfId="3" applyFont="1" applyFill="1" applyBorder="1" applyAlignment="1">
      <alignment horizontal="center" vertical="center" textRotation="255" wrapText="1"/>
    </xf>
    <xf numFmtId="0" fontId="14" fillId="6" borderId="40" xfId="3" applyFont="1" applyFill="1" applyBorder="1" applyAlignment="1">
      <alignment horizontal="center" vertical="center" textRotation="255" wrapText="1"/>
    </xf>
    <xf numFmtId="0" fontId="14" fillId="6" borderId="28" xfId="3" applyFont="1" applyFill="1" applyBorder="1" applyAlignment="1">
      <alignment horizontal="center" vertical="center" textRotation="255" wrapText="1"/>
    </xf>
    <xf numFmtId="0" fontId="14" fillId="6" borderId="37" xfId="8" applyFont="1" applyFill="1" applyBorder="1" applyAlignment="1">
      <alignment horizontal="center" vertical="center" wrapText="1"/>
    </xf>
    <xf numFmtId="0" fontId="14" fillId="6" borderId="9" xfId="8" applyFont="1" applyFill="1" applyBorder="1" applyAlignment="1">
      <alignment horizontal="center" vertical="center" wrapText="1"/>
    </xf>
    <xf numFmtId="0" fontId="51" fillId="0" borderId="0" xfId="0" applyFont="1" applyFill="1"/>
    <xf numFmtId="49" fontId="0" fillId="0" borderId="0" xfId="0" applyNumberFormat="1" applyFill="1" applyAlignment="1">
      <alignment horizontal="center" vertical="distributed" wrapText="1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Fill="1"/>
    <xf numFmtId="0" fontId="14" fillId="0" borderId="59" xfId="14" applyFont="1" applyFill="1" applyBorder="1" applyAlignment="1">
      <alignment horizontal="center" vertical="center" wrapText="1"/>
    </xf>
    <xf numFmtId="0" fontId="8" fillId="0" borderId="60" xfId="4" applyFont="1" applyFill="1" applyBorder="1" applyAlignment="1">
      <alignment horizontal="center" vertical="center" wrapText="1"/>
    </xf>
    <xf numFmtId="0" fontId="9" fillId="0" borderId="72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8" fillId="0" borderId="72" xfId="4" applyFont="1" applyFill="1" applyBorder="1" applyAlignment="1">
      <alignment horizontal="center" vertical="center" wrapText="1"/>
    </xf>
    <xf numFmtId="0" fontId="8" fillId="0" borderId="59" xfId="4" applyFont="1" applyFill="1" applyBorder="1" applyAlignment="1">
      <alignment horizontal="center" vertical="center" wrapText="1"/>
    </xf>
    <xf numFmtId="0" fontId="9" fillId="0" borderId="70" xfId="4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6" borderId="30" xfId="6" applyFont="1" applyFill="1" applyBorder="1" applyAlignment="1">
      <alignment horizontal="center" vertical="center" wrapText="1"/>
    </xf>
    <xf numFmtId="0" fontId="14" fillId="6" borderId="34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35" fillId="0" borderId="58" xfId="4" applyFont="1" applyFill="1" applyBorder="1" applyAlignment="1">
      <alignment horizontal="center" vertical="center" wrapText="1"/>
    </xf>
    <xf numFmtId="0" fontId="35" fillId="0" borderId="57" xfId="4" applyFont="1" applyFill="1" applyBorder="1" applyAlignment="1">
      <alignment horizontal="center" vertical="center" wrapText="1"/>
    </xf>
    <xf numFmtId="0" fontId="64" fillId="0" borderId="0" xfId="0" applyFont="1" applyFill="1"/>
    <xf numFmtId="0" fontId="15" fillId="0" borderId="0" xfId="6" applyFont="1" applyFill="1" applyBorder="1" applyAlignment="1">
      <alignment vertical="center" wrapText="1"/>
    </xf>
    <xf numFmtId="0" fontId="15" fillId="0" borderId="0" xfId="8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3" fillId="0" borderId="0" xfId="0" applyFont="1" applyFill="1" applyBorder="1"/>
    <xf numFmtId="0" fontId="59" fillId="6" borderId="6" xfId="8" applyFont="1" applyFill="1" applyBorder="1" applyAlignment="1">
      <alignment vertical="center" wrapText="1"/>
    </xf>
    <xf numFmtId="0" fontId="14" fillId="6" borderId="40" xfId="6" applyFont="1" applyFill="1" applyBorder="1" applyAlignment="1">
      <alignment vertical="center" wrapText="1"/>
    </xf>
    <xf numFmtId="0" fontId="14" fillId="6" borderId="90" xfId="6" applyFont="1" applyFill="1" applyBorder="1" applyAlignment="1">
      <alignment vertical="center" wrapText="1"/>
    </xf>
    <xf numFmtId="0" fontId="14" fillId="6" borderId="91" xfId="6" applyFont="1" applyFill="1" applyBorder="1" applyAlignment="1">
      <alignment vertical="center" wrapText="1"/>
    </xf>
    <xf numFmtId="0" fontId="14" fillId="6" borderId="19" xfId="6" applyFont="1" applyFill="1" applyBorder="1" applyAlignment="1">
      <alignment horizontal="center" vertical="center" wrapText="1"/>
    </xf>
    <xf numFmtId="0" fontId="14" fillId="6" borderId="17" xfId="6" applyFont="1" applyFill="1" applyBorder="1" applyAlignment="1">
      <alignment horizontal="center" vertical="center" wrapText="1"/>
    </xf>
    <xf numFmtId="0" fontId="14" fillId="6" borderId="78" xfId="8" applyFont="1" applyFill="1" applyBorder="1" applyAlignment="1">
      <alignment horizontal="center" vertical="center" wrapText="1"/>
    </xf>
    <xf numFmtId="0" fontId="14" fillId="6" borderId="35" xfId="8" applyFont="1" applyFill="1" applyBorder="1" applyAlignment="1">
      <alignment horizontal="center" vertical="center" wrapText="1"/>
    </xf>
    <xf numFmtId="0" fontId="14" fillId="6" borderId="41" xfId="6" applyFont="1" applyFill="1" applyBorder="1" applyAlignment="1">
      <alignment horizontal="center" vertical="center" wrapText="1"/>
    </xf>
    <xf numFmtId="0" fontId="14" fillId="6" borderId="35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8" fillId="6" borderId="0" xfId="0" applyFont="1" applyFill="1" applyBorder="1"/>
    <xf numFmtId="0" fontId="20" fillId="6" borderId="20" xfId="8" quotePrefix="1" applyFont="1" applyFill="1" applyBorder="1" applyAlignment="1">
      <alignment horizontal="center" vertical="center" wrapText="1"/>
    </xf>
    <xf numFmtId="0" fontId="21" fillId="6" borderId="20" xfId="8" quotePrefix="1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/>
    <xf numFmtId="0" fontId="21" fillId="6" borderId="20" xfId="6" applyFont="1" applyFill="1" applyBorder="1" applyAlignment="1">
      <alignment horizontal="center" vertical="center" wrapText="1"/>
    </xf>
    <xf numFmtId="0" fontId="57" fillId="6" borderId="16" xfId="8" applyFont="1" applyFill="1" applyBorder="1" applyAlignment="1">
      <alignment horizontal="center" vertical="center" wrapText="1"/>
    </xf>
    <xf numFmtId="0" fontId="57" fillId="6" borderId="7" xfId="8" applyFont="1" applyFill="1" applyBorder="1" applyAlignment="1">
      <alignment horizontal="center" vertical="center" wrapText="1"/>
    </xf>
    <xf numFmtId="0" fontId="60" fillId="6" borderId="19" xfId="8" applyFont="1" applyFill="1" applyBorder="1" applyAlignment="1">
      <alignment horizontal="center" vertical="center" wrapText="1"/>
    </xf>
    <xf numFmtId="0" fontId="60" fillId="6" borderId="20" xfId="8" applyFont="1" applyFill="1" applyBorder="1" applyAlignment="1">
      <alignment horizontal="center" vertical="center" wrapText="1"/>
    </xf>
    <xf numFmtId="0" fontId="57" fillId="6" borderId="17" xfId="8" applyFont="1" applyFill="1" applyBorder="1" applyAlignment="1">
      <alignment horizontal="center" vertical="center" wrapText="1"/>
    </xf>
    <xf numFmtId="0" fontId="60" fillId="6" borderId="21" xfId="8" applyFont="1" applyFill="1" applyBorder="1" applyAlignment="1">
      <alignment horizontal="center" vertical="center" wrapText="1"/>
    </xf>
    <xf numFmtId="0" fontId="57" fillId="6" borderId="18" xfId="8" applyFont="1" applyFill="1" applyBorder="1" applyAlignment="1">
      <alignment horizontal="center" vertical="center" wrapText="1"/>
    </xf>
    <xf numFmtId="0" fontId="57" fillId="6" borderId="20" xfId="8" applyFont="1" applyFill="1" applyBorder="1" applyAlignment="1">
      <alignment horizontal="center" vertical="center" wrapText="1"/>
    </xf>
    <xf numFmtId="0" fontId="60" fillId="6" borderId="29" xfId="8" applyFont="1" applyFill="1" applyBorder="1" applyAlignment="1">
      <alignment horizontal="center" vertical="center" wrapText="1"/>
    </xf>
    <xf numFmtId="0" fontId="60" fillId="6" borderId="30" xfId="8" applyFont="1" applyFill="1" applyBorder="1" applyAlignment="1">
      <alignment horizontal="center" vertical="center" wrapText="1"/>
    </xf>
    <xf numFmtId="0" fontId="57" fillId="6" borderId="43" xfId="8" applyFont="1" applyFill="1" applyBorder="1" applyAlignment="1">
      <alignment horizontal="center" vertical="center" wrapText="1"/>
    </xf>
    <xf numFmtId="0" fontId="57" fillId="6" borderId="15" xfId="8" applyFont="1" applyFill="1" applyBorder="1" applyAlignment="1">
      <alignment horizontal="center" vertical="center" wrapText="1"/>
    </xf>
    <xf numFmtId="0" fontId="57" fillId="6" borderId="28" xfId="3" applyFont="1" applyFill="1" applyBorder="1" applyAlignment="1">
      <alignment horizontal="center" vertical="center" textRotation="255" wrapText="1"/>
    </xf>
    <xf numFmtId="0" fontId="60" fillId="6" borderId="40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vertical="center" wrapText="1"/>
    </xf>
    <xf numFmtId="0" fontId="57" fillId="6" borderId="91" xfId="6" applyFont="1" applyFill="1" applyBorder="1" applyAlignment="1">
      <alignment vertical="center" wrapText="1"/>
    </xf>
    <xf numFmtId="0" fontId="60" fillId="6" borderId="90" xfId="6" quotePrefix="1" applyFont="1" applyFill="1" applyBorder="1" applyAlignment="1">
      <alignment vertical="center" wrapText="1"/>
    </xf>
    <xf numFmtId="0" fontId="15" fillId="6" borderId="19" xfId="8" applyFont="1" applyFill="1" applyBorder="1" applyAlignment="1">
      <alignment horizontal="center" vertical="center" wrapText="1"/>
    </xf>
    <xf numFmtId="0" fontId="15" fillId="6" borderId="20" xfId="8" applyFont="1" applyFill="1" applyBorder="1" applyAlignment="1">
      <alignment horizontal="center" vertical="center" wrapText="1"/>
    </xf>
    <xf numFmtId="0" fontId="15" fillId="6" borderId="41" xfId="8" applyFont="1" applyFill="1" applyBorder="1" applyAlignment="1">
      <alignment horizontal="center" vertical="center" wrapText="1"/>
    </xf>
    <xf numFmtId="0" fontId="15" fillId="6" borderId="34" xfId="8" applyFont="1" applyFill="1" applyBorder="1" applyAlignment="1">
      <alignment horizontal="center" vertical="center" wrapText="1"/>
    </xf>
    <xf numFmtId="0" fontId="15" fillId="6" borderId="12" xfId="8" applyFont="1" applyFill="1" applyBorder="1" applyAlignment="1">
      <alignment horizontal="center" vertical="center" wrapText="1"/>
    </xf>
    <xf numFmtId="0" fontId="15" fillId="6" borderId="7" xfId="8" applyFont="1" applyFill="1" applyBorder="1" applyAlignment="1">
      <alignment horizontal="center" vertical="center" wrapText="1"/>
    </xf>
    <xf numFmtId="0" fontId="14" fillId="6" borderId="13" xfId="8" applyFont="1" applyFill="1" applyBorder="1" applyAlignment="1">
      <alignment horizontal="center" vertical="center" wrapText="1"/>
    </xf>
    <xf numFmtId="0" fontId="15" fillId="6" borderId="29" xfId="8" applyFont="1" applyFill="1" applyBorder="1" applyAlignment="1">
      <alignment horizontal="center" vertical="center" wrapText="1"/>
    </xf>
    <xf numFmtId="0" fontId="15" fillId="6" borderId="30" xfId="8" applyFont="1" applyFill="1" applyBorder="1" applyAlignment="1">
      <alignment horizontal="center" vertical="center" wrapText="1"/>
    </xf>
    <xf numFmtId="0" fontId="14" fillId="6" borderId="32" xfId="8" applyFont="1" applyFill="1" applyBorder="1" applyAlignment="1">
      <alignment horizontal="center" vertical="center" wrapText="1"/>
    </xf>
    <xf numFmtId="0" fontId="14" fillId="6" borderId="16" xfId="8" applyFont="1" applyFill="1" applyBorder="1" applyAlignment="1">
      <alignment horizontal="center" vertical="center" wrapText="1"/>
    </xf>
    <xf numFmtId="0" fontId="14" fillId="6" borderId="31" xfId="8" applyFont="1" applyFill="1" applyBorder="1" applyAlignment="1">
      <alignment horizontal="center" vertical="center" wrapText="1"/>
    </xf>
    <xf numFmtId="0" fontId="2" fillId="0" borderId="52" xfId="4" applyFont="1" applyFill="1" applyBorder="1" applyAlignment="1">
      <alignment horizontal="center" vertical="center" wrapText="1"/>
    </xf>
    <xf numFmtId="0" fontId="2" fillId="0" borderId="67" xfId="4" applyFont="1" applyFill="1" applyBorder="1" applyAlignment="1">
      <alignment horizontal="center" vertical="center" wrapText="1"/>
    </xf>
    <xf numFmtId="0" fontId="17" fillId="0" borderId="53" xfId="42" applyFont="1" applyFill="1" applyBorder="1" applyAlignment="1">
      <alignment vertical="center" wrapText="1"/>
    </xf>
    <xf numFmtId="0" fontId="14" fillId="0" borderId="75" xfId="42" applyNumberFormat="1" applyFont="1" applyFill="1" applyBorder="1" applyAlignment="1">
      <alignment horizontal="center" vertical="center" wrapText="1"/>
    </xf>
    <xf numFmtId="0" fontId="14" fillId="0" borderId="68" xfId="40" applyNumberFormat="1" applyFont="1" applyFill="1" applyBorder="1" applyAlignment="1">
      <alignment horizontal="center" vertical="center" wrapText="1"/>
    </xf>
    <xf numFmtId="0" fontId="14" fillId="0" borderId="54" xfId="40" applyNumberFormat="1" applyFont="1" applyFill="1" applyBorder="1" applyAlignment="1">
      <alignment horizontal="center" vertical="center" wrapText="1"/>
    </xf>
    <xf numFmtId="0" fontId="14" fillId="0" borderId="93" xfId="40" applyNumberFormat="1" applyFont="1" applyFill="1" applyBorder="1" applyAlignment="1">
      <alignment horizontal="center" vertical="center" wrapText="1"/>
    </xf>
    <xf numFmtId="0" fontId="15" fillId="0" borderId="75" xfId="42" applyNumberFormat="1" applyFont="1" applyFill="1" applyBorder="1" applyAlignment="1">
      <alignment horizontal="center" vertical="center" wrapText="1"/>
    </xf>
    <xf numFmtId="0" fontId="15" fillId="0" borderId="54" xfId="42" applyNumberFormat="1" applyFont="1" applyFill="1" applyBorder="1" applyAlignment="1">
      <alignment horizontal="center" vertical="center" wrapText="1"/>
    </xf>
    <xf numFmtId="0" fontId="15" fillId="0" borderId="76" xfId="42" applyNumberFormat="1" applyFont="1" applyFill="1" applyBorder="1" applyAlignment="1">
      <alignment horizontal="center" vertical="center" wrapText="1"/>
    </xf>
    <xf numFmtId="0" fontId="15" fillId="0" borderId="56" xfId="42" applyNumberFormat="1" applyFont="1" applyFill="1" applyBorder="1" applyAlignment="1">
      <alignment horizontal="center" vertical="center" wrapText="1"/>
    </xf>
    <xf numFmtId="0" fontId="15" fillId="0" borderId="68" xfId="40" applyNumberFormat="1" applyFont="1" applyFill="1" applyBorder="1" applyAlignment="1">
      <alignment horizontal="center" vertical="center" wrapText="1"/>
    </xf>
    <xf numFmtId="0" fontId="15" fillId="0" borderId="54" xfId="40" applyNumberFormat="1" applyFont="1" applyFill="1" applyBorder="1" applyAlignment="1">
      <alignment horizontal="center" vertical="center" wrapText="1"/>
    </xf>
    <xf numFmtId="0" fontId="15" fillId="0" borderId="93" xfId="40" applyNumberFormat="1" applyFont="1" applyFill="1" applyBorder="1" applyAlignment="1">
      <alignment horizontal="center" vertical="center" wrapText="1"/>
    </xf>
    <xf numFmtId="0" fontId="42" fillId="0" borderId="94" xfId="0" applyFont="1" applyFill="1" applyBorder="1" applyAlignment="1">
      <alignment horizontal="left" vertical="center" wrapText="1"/>
    </xf>
    <xf numFmtId="0" fontId="14" fillId="0" borderId="58" xfId="40" applyNumberFormat="1" applyFont="1" applyFill="1" applyBorder="1" applyAlignment="1">
      <alignment horizontal="center" vertical="center" wrapText="1"/>
    </xf>
    <xf numFmtId="0" fontId="14" fillId="0" borderId="60" xfId="4" applyFont="1" applyFill="1" applyBorder="1" applyAlignment="1">
      <alignment horizontal="center" vertical="center" textRotation="255" wrapText="1"/>
    </xf>
    <xf numFmtId="0" fontId="14" fillId="0" borderId="67" xfId="4" applyFont="1" applyFill="1" applyBorder="1" applyAlignment="1">
      <alignment horizontal="center" vertical="center" textRotation="255" wrapText="1"/>
    </xf>
    <xf numFmtId="0" fontId="15" fillId="0" borderId="82" xfId="42" applyFont="1" applyFill="1" applyBorder="1" applyAlignment="1">
      <alignment horizontal="center" vertical="center" wrapText="1"/>
    </xf>
    <xf numFmtId="0" fontId="14" fillId="0" borderId="54" xfId="42" applyNumberFormat="1" applyFont="1" applyFill="1" applyBorder="1" applyAlignment="1">
      <alignment horizontal="center" vertical="center" wrapText="1"/>
    </xf>
    <xf numFmtId="0" fontId="14" fillId="0" borderId="56" xfId="42" applyNumberFormat="1" applyFont="1" applyFill="1" applyBorder="1" applyAlignment="1">
      <alignment horizontal="center" vertical="center" wrapText="1"/>
    </xf>
    <xf numFmtId="0" fontId="15" fillId="0" borderId="68" xfId="42" applyFont="1" applyFill="1" applyBorder="1" applyAlignment="1">
      <alignment horizontal="center" vertical="center" wrapText="1"/>
    </xf>
    <xf numFmtId="0" fontId="14" fillId="0" borderId="57" xfId="42" applyNumberFormat="1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60" fillId="6" borderId="41" xfId="8" applyFont="1" applyFill="1" applyBorder="1" applyAlignment="1">
      <alignment horizontal="center" vertical="center" wrapText="1"/>
    </xf>
    <xf numFmtId="0" fontId="60" fillId="6" borderId="34" xfId="8" applyFont="1" applyFill="1" applyBorder="1" applyAlignment="1">
      <alignment horizontal="center" vertical="center" wrapText="1"/>
    </xf>
    <xf numFmtId="0" fontId="57" fillId="6" borderId="35" xfId="8" applyFont="1" applyFill="1" applyBorder="1" applyAlignment="1">
      <alignment horizontal="center" vertical="center" wrapText="1"/>
    </xf>
    <xf numFmtId="0" fontId="60" fillId="6" borderId="96" xfId="8" applyFont="1" applyFill="1" applyBorder="1" applyAlignment="1">
      <alignment horizontal="center" vertical="center" wrapText="1"/>
    </xf>
    <xf numFmtId="0" fontId="57" fillId="6" borderId="78" xfId="8" applyFont="1" applyFill="1" applyBorder="1" applyAlignment="1">
      <alignment horizontal="center" vertical="center" wrapText="1"/>
    </xf>
    <xf numFmtId="0" fontId="57" fillId="6" borderId="34" xfId="8" applyFont="1" applyFill="1" applyBorder="1" applyAlignment="1">
      <alignment horizontal="center" vertical="center" wrapText="1"/>
    </xf>
    <xf numFmtId="0" fontId="57" fillId="6" borderId="7" xfId="6" applyFont="1" applyFill="1" applyBorder="1" applyAlignment="1">
      <alignment horizontal="center" vertical="center" wrapText="1"/>
    </xf>
    <xf numFmtId="0" fontId="57" fillId="6" borderId="2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vertical="center" wrapText="1"/>
    </xf>
    <xf numFmtId="0" fontId="60" fillId="6" borderId="27" xfId="6" applyFont="1" applyFill="1" applyBorder="1" applyAlignment="1">
      <alignment vertical="center" wrapText="1"/>
    </xf>
    <xf numFmtId="0" fontId="60" fillId="6" borderId="90" xfId="6" applyFont="1" applyFill="1" applyBorder="1" applyAlignment="1">
      <alignment horizontal="center" vertical="center" wrapText="1"/>
    </xf>
    <xf numFmtId="0" fontId="15" fillId="6" borderId="15" xfId="8" applyFont="1" applyFill="1" applyBorder="1" applyAlignment="1">
      <alignment horizontal="center" vertical="center" wrapText="1"/>
    </xf>
    <xf numFmtId="0" fontId="14" fillId="6" borderId="98" xfId="6" applyFont="1" applyFill="1" applyBorder="1" applyAlignment="1">
      <alignment horizontal="center" vertical="center" wrapText="1"/>
    </xf>
    <xf numFmtId="0" fontId="14" fillId="6" borderId="7" xfId="6" applyFont="1" applyFill="1" applyBorder="1" applyAlignment="1">
      <alignment horizontal="center" vertical="center" wrapText="1"/>
    </xf>
    <xf numFmtId="0" fontId="14" fillId="6" borderId="95" xfId="6" applyFont="1" applyFill="1" applyBorder="1" applyAlignment="1">
      <alignment horizontal="center" vertical="center" wrapText="1"/>
    </xf>
    <xf numFmtId="0" fontId="15" fillId="6" borderId="21" xfId="8" applyFont="1" applyFill="1" applyBorder="1" applyAlignment="1">
      <alignment horizontal="center" vertical="center" wrapText="1"/>
    </xf>
    <xf numFmtId="0" fontId="15" fillId="6" borderId="33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 wrapText="1"/>
    </xf>
    <xf numFmtId="0" fontId="14" fillId="6" borderId="13" xfId="6" applyFont="1" applyFill="1" applyBorder="1" applyAlignment="1">
      <alignment horizontal="center" vertical="center" wrapText="1"/>
    </xf>
    <xf numFmtId="0" fontId="14" fillId="6" borderId="29" xfId="6" applyFont="1" applyFill="1" applyBorder="1" applyAlignment="1">
      <alignment horizontal="center" vertical="center" wrapText="1"/>
    </xf>
    <xf numFmtId="0" fontId="15" fillId="6" borderId="96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4" fillId="0" borderId="69" xfId="42" applyFont="1" applyFill="1" applyBorder="1" applyAlignment="1">
      <alignment vertical="center" wrapText="1"/>
    </xf>
    <xf numFmtId="0" fontId="14" fillId="0" borderId="66" xfId="42" applyFont="1" applyFill="1" applyBorder="1" applyAlignment="1">
      <alignment vertical="center" wrapText="1"/>
    </xf>
    <xf numFmtId="0" fontId="14" fillId="0" borderId="73" xfId="42" applyFont="1" applyFill="1" applyBorder="1" applyAlignment="1">
      <alignment vertical="center" wrapText="1"/>
    </xf>
    <xf numFmtId="0" fontId="14" fillId="0" borderId="70" xfId="42" applyFont="1" applyFill="1" applyBorder="1" applyAlignment="1">
      <alignment vertical="center" wrapText="1"/>
    </xf>
    <xf numFmtId="0" fontId="14" fillId="0" borderId="74" xfId="42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4" fillId="6" borderId="20" xfId="8" applyFont="1" applyFill="1" applyBorder="1" applyAlignment="1">
      <alignment horizontal="center" vertical="center" wrapText="1"/>
    </xf>
    <xf numFmtId="0" fontId="14" fillId="6" borderId="36" xfId="8" applyFont="1" applyFill="1" applyBorder="1" applyAlignment="1">
      <alignment horizontal="center" vertical="center" wrapText="1"/>
    </xf>
    <xf numFmtId="0" fontId="17" fillId="6" borderId="9" xfId="8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8" fillId="0" borderId="0" xfId="4" applyFont="1" applyFill="1" applyBorder="1" applyAlignment="1">
      <alignment horizontal="center" vertical="center" wrapText="1"/>
    </xf>
    <xf numFmtId="0" fontId="14" fillId="0" borderId="100" xfId="42" applyFont="1" applyFill="1" applyBorder="1" applyAlignment="1">
      <alignment vertical="center" wrapText="1"/>
    </xf>
    <xf numFmtId="0" fontId="14" fillId="0" borderId="92" xfId="42" applyNumberFormat="1" applyFont="1" applyFill="1" applyBorder="1" applyAlignment="1">
      <alignment horizontal="center" vertical="center" wrapText="1"/>
    </xf>
    <xf numFmtId="0" fontId="35" fillId="0" borderId="101" xfId="4" applyFont="1" applyFill="1" applyBorder="1" applyAlignment="1">
      <alignment horizontal="center" vertical="center" wrapText="1"/>
    </xf>
    <xf numFmtId="0" fontId="35" fillId="0" borderId="85" xfId="4" applyFont="1" applyFill="1" applyBorder="1" applyAlignment="1">
      <alignment horizontal="center" vertical="center" wrapText="1"/>
    </xf>
    <xf numFmtId="0" fontId="9" fillId="0" borderId="87" xfId="4" applyFont="1" applyFill="1" applyBorder="1" applyAlignment="1">
      <alignment horizontal="center" vertical="center" wrapText="1"/>
    </xf>
    <xf numFmtId="0" fontId="14" fillId="0" borderId="87" xfId="4" applyFont="1" applyFill="1" applyBorder="1" applyAlignment="1">
      <alignment horizontal="center" vertical="center" textRotation="255" wrapText="1"/>
    </xf>
    <xf numFmtId="0" fontId="14" fillId="6" borderId="19" xfId="8" applyFont="1" applyFill="1" applyBorder="1" applyAlignment="1">
      <alignment horizontal="center" vertical="center" wrapText="1"/>
    </xf>
    <xf numFmtId="0" fontId="17" fillId="6" borderId="20" xfId="6" applyFont="1" applyFill="1" applyBorder="1" applyAlignment="1">
      <alignment horizontal="center" vertical="center" wrapText="1"/>
    </xf>
    <xf numFmtId="0" fontId="17" fillId="6" borderId="36" xfId="6" applyFont="1" applyFill="1" applyBorder="1" applyAlignment="1">
      <alignment horizontal="center" vertical="center" wrapText="1"/>
    </xf>
    <xf numFmtId="0" fontId="17" fillId="6" borderId="28" xfId="3" applyFont="1" applyFill="1" applyBorder="1" applyAlignment="1">
      <alignment horizontal="center" vertical="center" textRotation="255" wrapText="1"/>
    </xf>
    <xf numFmtId="0" fontId="14" fillId="6" borderId="26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vertical="center" wrapText="1"/>
    </xf>
    <xf numFmtId="0" fontId="14" fillId="6" borderId="7" xfId="6" applyFont="1" applyFill="1" applyBorder="1" applyAlignment="1">
      <alignment vertical="center" wrapText="1"/>
    </xf>
    <xf numFmtId="0" fontId="14" fillId="6" borderId="13" xfId="6" applyFont="1" applyFill="1" applyBorder="1" applyAlignment="1">
      <alignment vertical="center" wrapText="1"/>
    </xf>
    <xf numFmtId="0" fontId="14" fillId="6" borderId="15" xfId="6" applyFont="1" applyFill="1" applyBorder="1" applyAlignment="1">
      <alignment vertical="center" wrapText="1"/>
    </xf>
    <xf numFmtId="0" fontId="14" fillId="6" borderId="16" xfId="6" applyFont="1" applyFill="1" applyBorder="1" applyAlignment="1">
      <alignment vertical="center" wrapText="1"/>
    </xf>
    <xf numFmtId="0" fontId="40" fillId="6" borderId="20" xfId="8" quotePrefix="1" applyFont="1" applyFill="1" applyBorder="1" applyAlignment="1">
      <alignment horizontal="center" vertical="center" wrapText="1"/>
    </xf>
    <xf numFmtId="0" fontId="40" fillId="6" borderId="20" xfId="6" applyFont="1" applyFill="1" applyBorder="1" applyAlignment="1">
      <alignment horizontal="center" vertical="center" wrapText="1"/>
    </xf>
    <xf numFmtId="0" fontId="15" fillId="6" borderId="20" xfId="6" applyFont="1" applyFill="1" applyBorder="1" applyAlignment="1">
      <alignment horizontal="center" vertical="center" wrapText="1"/>
    </xf>
    <xf numFmtId="0" fontId="77" fillId="0" borderId="58" xfId="0" applyNumberFormat="1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wrapText="1"/>
    </xf>
    <xf numFmtId="0" fontId="51" fillId="6" borderId="0" xfId="0" applyFont="1" applyFill="1"/>
    <xf numFmtId="49" fontId="0" fillId="6" borderId="0" xfId="0" applyNumberFormat="1" applyFill="1" applyAlignment="1">
      <alignment horizontal="center" vertical="distributed" wrapText="1"/>
    </xf>
    <xf numFmtId="0" fontId="50" fillId="6" borderId="0" xfId="0" applyFont="1" applyFill="1" applyBorder="1" applyAlignment="1">
      <alignment horizontal="center" vertical="center" wrapText="1"/>
    </xf>
    <xf numFmtId="0" fontId="15" fillId="6" borderId="0" xfId="3" applyFont="1" applyFill="1" applyBorder="1" applyAlignment="1">
      <alignment horizontal="center" vertical="center" wrapText="1"/>
    </xf>
    <xf numFmtId="0" fontId="15" fillId="6" borderId="0" xfId="6" applyFont="1" applyFill="1" applyBorder="1" applyAlignment="1">
      <alignment vertical="center" wrapText="1"/>
    </xf>
    <xf numFmtId="0" fontId="15" fillId="6" borderId="0" xfId="8" applyFont="1" applyFill="1" applyBorder="1" applyAlignment="1">
      <alignment vertical="center" wrapText="1"/>
    </xf>
    <xf numFmtId="0" fontId="14" fillId="6" borderId="0" xfId="6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/>
    </xf>
    <xf numFmtId="0" fontId="51" fillId="6" borderId="0" xfId="0" applyFont="1" applyFill="1" applyBorder="1"/>
    <xf numFmtId="0" fontId="26" fillId="6" borderId="0" xfId="0" applyFont="1" applyFill="1" applyAlignment="1">
      <alignment wrapText="1"/>
    </xf>
    <xf numFmtId="0" fontId="9" fillId="6" borderId="9" xfId="3" quotePrefix="1" applyFont="1" applyFill="1" applyBorder="1" applyAlignment="1">
      <alignment horizontal="center" vertical="center" wrapText="1"/>
    </xf>
    <xf numFmtId="0" fontId="15" fillId="6" borderId="98" xfId="8" applyFont="1" applyFill="1" applyBorder="1" applyAlignment="1">
      <alignment horizontal="center" vertical="center" wrapText="1"/>
    </xf>
    <xf numFmtId="0" fontId="15" fillId="6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left" vertical="center" wrapText="1"/>
    </xf>
    <xf numFmtId="0" fontId="79" fillId="6" borderId="6" xfId="8" applyFont="1" applyFill="1" applyBorder="1" applyAlignment="1">
      <alignment vertical="center" wrapText="1"/>
    </xf>
    <xf numFmtId="0" fontId="9" fillId="0" borderId="113" xfId="4" applyFont="1" applyFill="1" applyBorder="1" applyAlignment="1">
      <alignment horizontal="center" vertical="center" wrapText="1"/>
    </xf>
    <xf numFmtId="0" fontId="63" fillId="6" borderId="9" xfId="0" applyFont="1" applyFill="1" applyBorder="1" applyAlignment="1">
      <alignment horizontal="justify" vertical="center" wrapText="1"/>
    </xf>
    <xf numFmtId="0" fontId="63" fillId="6" borderId="9" xfId="0" applyFont="1" applyFill="1" applyBorder="1" applyAlignment="1">
      <alignment horizontal="left" vertical="center" wrapText="1"/>
    </xf>
    <xf numFmtId="0" fontId="20" fillId="4" borderId="19" xfId="8" applyFont="1" applyFill="1" applyBorder="1" applyAlignment="1">
      <alignment horizontal="center" vertical="center" wrapText="1"/>
    </xf>
    <xf numFmtId="0" fontId="20" fillId="4" borderId="20" xfId="8" applyFont="1" applyFill="1" applyBorder="1" applyAlignment="1">
      <alignment horizontal="center" vertical="center" wrapText="1"/>
    </xf>
    <xf numFmtId="0" fontId="20" fillId="4" borderId="17" xfId="8" applyFont="1" applyFill="1" applyBorder="1" applyAlignment="1">
      <alignment horizontal="center" vertical="center" wrapText="1"/>
    </xf>
    <xf numFmtId="0" fontId="20" fillId="4" borderId="21" xfId="8" applyFont="1" applyFill="1" applyBorder="1" applyAlignment="1">
      <alignment horizontal="center" vertical="center" wrapText="1"/>
    </xf>
    <xf numFmtId="0" fontId="20" fillId="4" borderId="18" xfId="8" applyFont="1" applyFill="1" applyBorder="1" applyAlignment="1">
      <alignment horizontal="center" vertical="center" wrapText="1"/>
    </xf>
    <xf numFmtId="0" fontId="20" fillId="4" borderId="26" xfId="6" applyFont="1" applyFill="1" applyBorder="1" applyAlignment="1">
      <alignment horizontal="center" vertical="center" wrapText="1"/>
    </xf>
    <xf numFmtId="0" fontId="20" fillId="4" borderId="20" xfId="6" applyFont="1" applyFill="1" applyBorder="1" applyAlignment="1">
      <alignment horizontal="center" vertical="center" wrapText="1"/>
    </xf>
    <xf numFmtId="0" fontId="20" fillId="4" borderId="36" xfId="6" applyFont="1" applyFill="1" applyBorder="1" applyAlignment="1">
      <alignment horizontal="center" vertical="center" wrapText="1"/>
    </xf>
    <xf numFmtId="0" fontId="21" fillId="4" borderId="19" xfId="8" applyFont="1" applyFill="1" applyBorder="1" applyAlignment="1">
      <alignment horizontal="center" vertical="center" wrapText="1"/>
    </xf>
    <xf numFmtId="0" fontId="21" fillId="4" borderId="20" xfId="8" applyFont="1" applyFill="1" applyBorder="1" applyAlignment="1">
      <alignment horizontal="center" vertical="center" wrapText="1"/>
    </xf>
    <xf numFmtId="0" fontId="21" fillId="4" borderId="17" xfId="8" applyFont="1" applyFill="1" applyBorder="1" applyAlignment="1">
      <alignment horizontal="center" vertical="center" wrapText="1"/>
    </xf>
    <xf numFmtId="0" fontId="21" fillId="4" borderId="21" xfId="8" applyFont="1" applyFill="1" applyBorder="1" applyAlignment="1">
      <alignment horizontal="center" vertical="center" wrapText="1"/>
    </xf>
    <xf numFmtId="0" fontId="21" fillId="4" borderId="18" xfId="8" applyFont="1" applyFill="1" applyBorder="1" applyAlignment="1">
      <alignment horizontal="center" vertical="center" wrapText="1"/>
    </xf>
    <xf numFmtId="0" fontId="21" fillId="4" borderId="26" xfId="6" applyFont="1" applyFill="1" applyBorder="1" applyAlignment="1">
      <alignment horizontal="center" vertical="center" wrapText="1"/>
    </xf>
    <xf numFmtId="0" fontId="21" fillId="4" borderId="20" xfId="6" applyFont="1" applyFill="1" applyBorder="1" applyAlignment="1">
      <alignment horizontal="center" vertical="center" wrapText="1"/>
    </xf>
    <xf numFmtId="0" fontId="21" fillId="4" borderId="36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20" fillId="4" borderId="28" xfId="3" applyFont="1" applyFill="1" applyBorder="1" applyAlignment="1">
      <alignment horizontal="center" vertical="center" textRotation="255" wrapText="1"/>
    </xf>
    <xf numFmtId="0" fontId="20" fillId="4" borderId="9" xfId="8" applyFont="1" applyFill="1" applyBorder="1" applyAlignment="1">
      <alignment horizontal="center" vertical="center" wrapText="1"/>
    </xf>
    <xf numFmtId="0" fontId="20" fillId="4" borderId="37" xfId="8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 wrapText="1"/>
    </xf>
    <xf numFmtId="0" fontId="20" fillId="4" borderId="36" xfId="8" applyFont="1" applyFill="1" applyBorder="1" applyAlignment="1">
      <alignment horizontal="center" vertical="center" wrapText="1"/>
    </xf>
    <xf numFmtId="0" fontId="21" fillId="4" borderId="37" xfId="8" applyFont="1" applyFill="1" applyBorder="1" applyAlignment="1">
      <alignment horizontal="center" vertical="center" wrapText="1"/>
    </xf>
    <xf numFmtId="0" fontId="21" fillId="4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justify" vertical="center" wrapText="1"/>
    </xf>
    <xf numFmtId="0" fontId="14" fillId="0" borderId="112" xfId="40" applyNumberFormat="1" applyFont="1" applyFill="1" applyBorder="1" applyAlignment="1">
      <alignment horizontal="center" vertical="center" wrapText="1"/>
    </xf>
    <xf numFmtId="0" fontId="2" fillId="0" borderId="109" xfId="4" applyFont="1" applyFill="1" applyBorder="1" applyAlignment="1">
      <alignment horizontal="center" vertical="center" wrapText="1"/>
    </xf>
    <xf numFmtId="0" fontId="35" fillId="0" borderId="112" xfId="4" applyFont="1" applyFill="1" applyBorder="1" applyAlignment="1">
      <alignment horizontal="center" vertical="center" wrapText="1"/>
    </xf>
    <xf numFmtId="0" fontId="14" fillId="0" borderId="111" xfId="42" applyFont="1" applyFill="1" applyBorder="1" applyAlignment="1">
      <alignment vertical="center" wrapText="1"/>
    </xf>
    <xf numFmtId="0" fontId="14" fillId="0" borderId="114" xfId="42" applyFont="1" applyFill="1" applyBorder="1" applyAlignment="1">
      <alignment vertical="center" wrapText="1"/>
    </xf>
    <xf numFmtId="0" fontId="14" fillId="0" borderId="112" xfId="4" applyFont="1" applyFill="1" applyBorder="1" applyAlignment="1">
      <alignment horizontal="center" vertical="center" textRotation="255" wrapText="1"/>
    </xf>
    <xf numFmtId="0" fontId="14" fillId="0" borderId="113" xfId="4" applyFont="1" applyFill="1" applyBorder="1" applyAlignment="1">
      <alignment horizontal="center" vertical="center" textRotation="255" wrapText="1"/>
    </xf>
    <xf numFmtId="0" fontId="57" fillId="6" borderId="9" xfId="6" applyFont="1" applyFill="1" applyBorder="1" applyAlignment="1">
      <alignment horizontal="center" vertical="center" wrapText="1"/>
    </xf>
    <xf numFmtId="0" fontId="57" fillId="6" borderId="12" xfId="6" applyFont="1" applyFill="1" applyBorder="1" applyAlignment="1">
      <alignment horizontal="center" vertical="center" wrapText="1"/>
    </xf>
    <xf numFmtId="0" fontId="57" fillId="6" borderId="19" xfId="6" applyFont="1" applyFill="1" applyBorder="1" applyAlignment="1">
      <alignment horizontal="center" vertical="center" wrapText="1"/>
    </xf>
    <xf numFmtId="0" fontId="57" fillId="6" borderId="43" xfId="6" applyFont="1" applyFill="1" applyBorder="1" applyAlignment="1">
      <alignment horizontal="center" vertical="center" wrapText="1"/>
    </xf>
    <xf numFmtId="0" fontId="57" fillId="6" borderId="38" xfId="6" applyFont="1" applyFill="1" applyBorder="1" applyAlignment="1">
      <alignment horizontal="center" vertical="center" wrapText="1"/>
    </xf>
    <xf numFmtId="0" fontId="57" fillId="6" borderId="13" xfId="6" applyFont="1" applyFill="1" applyBorder="1" applyAlignment="1">
      <alignment horizontal="center" vertical="center" wrapText="1"/>
    </xf>
    <xf numFmtId="0" fontId="57" fillId="6" borderId="17" xfId="6" applyFont="1" applyFill="1" applyBorder="1" applyAlignment="1">
      <alignment horizontal="center" vertical="center" wrapText="1"/>
    </xf>
    <xf numFmtId="0" fontId="60" fillId="6" borderId="40" xfId="6" applyFont="1" applyFill="1" applyBorder="1" applyAlignment="1">
      <alignment horizontal="center" vertical="center" wrapText="1"/>
    </xf>
    <xf numFmtId="0" fontId="60" fillId="6" borderId="91" xfId="6" applyFont="1" applyFill="1" applyBorder="1" applyAlignment="1">
      <alignment horizontal="center" vertical="center" wrapText="1"/>
    </xf>
    <xf numFmtId="0" fontId="57" fillId="6" borderId="9" xfId="8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wrapText="1"/>
    </xf>
    <xf numFmtId="0" fontId="15" fillId="6" borderId="0" xfId="3" quotePrefix="1" applyFont="1" applyFill="1" applyBorder="1" applyAlignment="1">
      <alignment horizontal="center" vertical="center" wrapText="1"/>
    </xf>
    <xf numFmtId="0" fontId="44" fillId="6" borderId="0" xfId="3" quotePrefix="1" applyFont="1" applyFill="1" applyBorder="1" applyAlignment="1">
      <alignment horizontal="center" vertical="center" wrapText="1"/>
    </xf>
    <xf numFmtId="0" fontId="45" fillId="6" borderId="0" xfId="0" applyFont="1" applyFill="1"/>
    <xf numFmtId="0" fontId="15" fillId="6" borderId="0" xfId="6" quotePrefix="1" applyFont="1" applyFill="1" applyBorder="1" applyAlignment="1">
      <alignment vertical="center" wrapText="1"/>
    </xf>
    <xf numFmtId="0" fontId="46" fillId="6" borderId="0" xfId="0" applyFont="1" applyFill="1" applyBorder="1" applyAlignment="1">
      <alignment horizontal="left" vertical="center" wrapText="1"/>
    </xf>
    <xf numFmtId="0" fontId="15" fillId="6" borderId="0" xfId="8" quotePrefix="1" applyFont="1" applyFill="1" applyBorder="1" applyAlignment="1">
      <alignment vertical="center" wrapText="1"/>
    </xf>
    <xf numFmtId="0" fontId="40" fillId="6" borderId="0" xfId="6" quotePrefix="1" applyFont="1" applyFill="1" applyBorder="1" applyAlignment="1">
      <alignment horizontal="left" vertical="center" wrapText="1"/>
    </xf>
    <xf numFmtId="0" fontId="14" fillId="6" borderId="0" xfId="6" quotePrefix="1" applyFont="1" applyFill="1" applyBorder="1" applyAlignment="1">
      <alignment horizontal="left" vertical="center" wrapText="1"/>
    </xf>
    <xf numFmtId="0" fontId="44" fillId="6" borderId="0" xfId="8" quotePrefix="1" applyFont="1" applyFill="1" applyBorder="1" applyAlignment="1">
      <alignment vertical="center" wrapText="1"/>
    </xf>
    <xf numFmtId="0" fontId="32" fillId="6" borderId="5" xfId="23" applyFont="1" applyFill="1" applyBorder="1" applyAlignment="1">
      <alignment horizontal="center" vertical="center" wrapText="1"/>
    </xf>
    <xf numFmtId="0" fontId="33" fillId="6" borderId="2" xfId="23" applyFont="1" applyFill="1" applyBorder="1" applyAlignment="1">
      <alignment horizontal="center" vertical="center" wrapText="1"/>
    </xf>
    <xf numFmtId="0" fontId="14" fillId="6" borderId="9" xfId="6" applyFont="1" applyFill="1" applyBorder="1" applyAlignment="1">
      <alignment horizontal="center" vertical="center" wrapText="1"/>
    </xf>
    <xf numFmtId="0" fontId="14" fillId="6" borderId="79" xfId="8" applyFont="1" applyFill="1" applyBorder="1" applyAlignment="1">
      <alignment horizontal="center" vertical="center" wrapText="1"/>
    </xf>
    <xf numFmtId="0" fontId="14" fillId="6" borderId="27" xfId="6" applyFont="1" applyFill="1" applyBorder="1" applyAlignment="1">
      <alignment vertical="center" wrapText="1"/>
    </xf>
    <xf numFmtId="0" fontId="42" fillId="0" borderId="55" xfId="42" applyFont="1" applyFill="1" applyBorder="1" applyAlignment="1">
      <alignment vertical="center" wrapText="1"/>
    </xf>
    <xf numFmtId="0" fontId="82" fillId="6" borderId="43" xfId="22" applyFont="1" applyFill="1" applyBorder="1" applyAlignment="1">
      <alignment horizontal="center" vertical="center"/>
    </xf>
    <xf numFmtId="0" fontId="82" fillId="6" borderId="47" xfId="22" applyFont="1" applyFill="1" applyBorder="1" applyAlignment="1">
      <alignment horizontal="center" vertical="center"/>
    </xf>
    <xf numFmtId="0" fontId="82" fillId="6" borderId="48" xfId="22" applyFont="1" applyFill="1" applyBorder="1" applyAlignment="1">
      <alignment horizontal="center" vertical="center"/>
    </xf>
    <xf numFmtId="0" fontId="82" fillId="6" borderId="44" xfId="22" applyFont="1" applyFill="1" applyBorder="1" applyAlignment="1">
      <alignment horizontal="center" vertical="center"/>
    </xf>
    <xf numFmtId="0" fontId="82" fillId="6" borderId="49" xfId="22" applyFont="1" applyFill="1" applyBorder="1" applyAlignment="1">
      <alignment horizontal="center" vertical="center"/>
    </xf>
    <xf numFmtId="0" fontId="82" fillId="6" borderId="14" xfId="21" applyFont="1" applyFill="1" applyBorder="1" applyAlignment="1">
      <alignment horizontal="center" vertical="center" wrapText="1"/>
    </xf>
    <xf numFmtId="0" fontId="82" fillId="6" borderId="24" xfId="21" applyFont="1" applyFill="1" applyBorder="1" applyAlignment="1">
      <alignment horizontal="center" vertical="center" wrapText="1"/>
    </xf>
    <xf numFmtId="0" fontId="82" fillId="6" borderId="9" xfId="21" applyFont="1" applyFill="1" applyBorder="1" applyAlignment="1">
      <alignment horizontal="center" vertical="center" wrapText="1"/>
    </xf>
    <xf numFmtId="0" fontId="83" fillId="6" borderId="0" xfId="23" applyFont="1" applyFill="1"/>
    <xf numFmtId="0" fontId="84" fillId="6" borderId="0" xfId="23" applyFont="1" applyFill="1"/>
    <xf numFmtId="0" fontId="21" fillId="4" borderId="12" xfId="6" applyFont="1" applyFill="1" applyBorder="1" applyAlignment="1">
      <alignment vertical="center" wrapText="1"/>
    </xf>
    <xf numFmtId="0" fontId="21" fillId="4" borderId="7" xfId="6" applyFont="1" applyFill="1" applyBorder="1" applyAlignment="1">
      <alignment vertical="center" wrapText="1"/>
    </xf>
    <xf numFmtId="0" fontId="21" fillId="4" borderId="13" xfId="6" applyFont="1" applyFill="1" applyBorder="1" applyAlignment="1">
      <alignment vertical="center" wrapText="1"/>
    </xf>
    <xf numFmtId="0" fontId="21" fillId="4" borderId="15" xfId="6" applyFont="1" applyFill="1" applyBorder="1" applyAlignment="1">
      <alignment vertical="center" wrapText="1"/>
    </xf>
    <xf numFmtId="0" fontId="21" fillId="4" borderId="16" xfId="6" applyFont="1" applyFill="1" applyBorder="1" applyAlignment="1">
      <alignment vertical="center" wrapText="1"/>
    </xf>
    <xf numFmtId="0" fontId="2" fillId="6" borderId="9" xfId="3" quotePrefix="1" applyFont="1" applyFill="1" applyBorder="1" applyAlignment="1">
      <alignment horizontal="center" vertical="center" wrapText="1"/>
    </xf>
    <xf numFmtId="0" fontId="82" fillId="6" borderId="116" xfId="22" applyFont="1" applyFill="1" applyBorder="1" applyAlignment="1">
      <alignment horizontal="center" vertical="center" wrapText="1"/>
    </xf>
    <xf numFmtId="0" fontId="82" fillId="6" borderId="117" xfId="22" applyFont="1" applyFill="1" applyBorder="1" applyAlignment="1">
      <alignment horizontal="center" vertical="center" wrapText="1"/>
    </xf>
    <xf numFmtId="0" fontId="82" fillId="6" borderId="118" xfId="22" applyFont="1" applyFill="1" applyBorder="1" applyAlignment="1">
      <alignment horizontal="center" vertical="center" wrapText="1"/>
    </xf>
    <xf numFmtId="0" fontId="20" fillId="4" borderId="120" xfId="6" applyFont="1" applyFill="1" applyBorder="1" applyAlignment="1">
      <alignment horizontal="center" vertical="center" wrapText="1"/>
    </xf>
    <xf numFmtId="0" fontId="21" fillId="4" borderId="127" xfId="6" applyFont="1" applyFill="1" applyBorder="1" applyAlignment="1">
      <alignment vertical="center" wrapText="1"/>
    </xf>
    <xf numFmtId="0" fontId="20" fillId="4" borderId="116" xfId="8" applyFont="1" applyFill="1" applyBorder="1" applyAlignment="1">
      <alignment horizontal="center" vertical="center" wrapText="1"/>
    </xf>
    <xf numFmtId="0" fontId="15" fillId="0" borderId="135" xfId="40" applyNumberFormat="1" applyFont="1" applyFill="1" applyBorder="1" applyAlignment="1">
      <alignment horizontal="center" vertical="center" wrapText="1"/>
    </xf>
    <xf numFmtId="0" fontId="35" fillId="6" borderId="20" xfId="3" quotePrefix="1" applyFont="1" applyFill="1" applyBorder="1" applyAlignment="1">
      <alignment horizontal="center" vertical="center" wrapText="1"/>
    </xf>
    <xf numFmtId="0" fontId="19" fillId="4" borderId="128" xfId="0" applyFont="1" applyFill="1" applyBorder="1" applyAlignment="1">
      <alignment horizontal="left" vertical="center" wrapText="1"/>
    </xf>
    <xf numFmtId="0" fontId="17" fillId="4" borderId="116" xfId="8" quotePrefix="1" applyFont="1" applyFill="1" applyBorder="1" applyAlignment="1">
      <alignment vertical="center" wrapText="1"/>
    </xf>
    <xf numFmtId="0" fontId="31" fillId="4" borderId="116" xfId="8" quotePrefix="1" applyFont="1" applyFill="1" applyBorder="1" applyAlignment="1">
      <alignment vertical="center" wrapText="1"/>
    </xf>
    <xf numFmtId="0" fontId="30" fillId="4" borderId="116" xfId="0" applyFont="1" applyFill="1" applyBorder="1" applyAlignment="1">
      <alignment horizontal="left" vertical="center" wrapText="1"/>
    </xf>
    <xf numFmtId="0" fontId="17" fillId="4" borderId="128" xfId="8" quotePrefix="1" applyFont="1" applyFill="1" applyBorder="1" applyAlignment="1">
      <alignment vertical="center" wrapText="1"/>
    </xf>
    <xf numFmtId="0" fontId="35" fillId="4" borderId="120" xfId="3" quotePrefix="1" applyFont="1" applyFill="1" applyBorder="1" applyAlignment="1">
      <alignment horizontal="center" vertical="center" wrapText="1"/>
    </xf>
    <xf numFmtId="0" fontId="35" fillId="4" borderId="116" xfId="3" quotePrefix="1" applyFont="1" applyFill="1" applyBorder="1" applyAlignment="1">
      <alignment horizontal="center" vertical="center" wrapText="1"/>
    </xf>
    <xf numFmtId="0" fontId="2" fillId="6" borderId="120" xfId="3" quotePrefix="1" applyFont="1" applyFill="1" applyBorder="1" applyAlignment="1">
      <alignment horizontal="center" vertical="center" wrapText="1"/>
    </xf>
    <xf numFmtId="0" fontId="57" fillId="6" borderId="120" xfId="8" applyFont="1" applyFill="1" applyBorder="1" applyAlignment="1">
      <alignment horizontal="center" vertical="center" wrapText="1"/>
    </xf>
    <xf numFmtId="0" fontId="57" fillId="6" borderId="120" xfId="6" applyFont="1" applyFill="1" applyBorder="1" applyAlignment="1">
      <alignment horizontal="center" vertical="center" wrapText="1"/>
    </xf>
    <xf numFmtId="0" fontId="57" fillId="6" borderId="120" xfId="3" applyFont="1" applyFill="1" applyBorder="1" applyAlignment="1">
      <alignment horizontal="center" vertical="center" textRotation="255" wrapText="1"/>
    </xf>
    <xf numFmtId="0" fontId="56" fillId="6" borderId="116" xfId="8" quotePrefix="1" applyFont="1" applyFill="1" applyBorder="1" applyAlignment="1">
      <alignment vertical="center" wrapText="1"/>
    </xf>
    <xf numFmtId="0" fontId="14" fillId="6" borderId="123" xfId="6" applyFont="1" applyFill="1" applyBorder="1" applyAlignment="1">
      <alignment horizontal="center" vertical="center" wrapText="1"/>
    </xf>
    <xf numFmtId="0" fontId="14" fillId="6" borderId="120" xfId="3" applyFont="1" applyFill="1" applyBorder="1" applyAlignment="1">
      <alignment horizontal="center" vertical="center" textRotation="255" wrapText="1"/>
    </xf>
    <xf numFmtId="0" fontId="14" fillId="6" borderId="120" xfId="8" applyFont="1" applyFill="1" applyBorder="1" applyAlignment="1">
      <alignment horizontal="center" vertical="center" wrapText="1"/>
    </xf>
    <xf numFmtId="0" fontId="14" fillId="6" borderId="116" xfId="8" applyFont="1" applyFill="1" applyBorder="1" applyAlignment="1">
      <alignment horizontal="center" vertical="center" wrapText="1"/>
    </xf>
    <xf numFmtId="0" fontId="14" fillId="6" borderId="120" xfId="6" applyFont="1" applyFill="1" applyBorder="1" applyAlignment="1">
      <alignment horizontal="center" vertical="center" wrapText="1"/>
    </xf>
    <xf numFmtId="0" fontId="16" fillId="4" borderId="116" xfId="0" applyFont="1" applyFill="1" applyBorder="1" applyAlignment="1">
      <alignment horizontal="left" vertical="center" wrapText="1"/>
    </xf>
    <xf numFmtId="0" fontId="15" fillId="0" borderId="55" xfId="40" applyNumberFormat="1" applyFont="1" applyFill="1" applyBorder="1" applyAlignment="1">
      <alignment horizontal="center" vertical="center" wrapText="1"/>
    </xf>
    <xf numFmtId="0" fontId="15" fillId="0" borderId="84" xfId="40" applyNumberFormat="1" applyFont="1" applyFill="1" applyBorder="1" applyAlignment="1">
      <alignment horizontal="center" vertical="center" wrapText="1"/>
    </xf>
    <xf numFmtId="0" fontId="20" fillId="4" borderId="129" xfId="8" applyFont="1" applyFill="1" applyBorder="1" applyAlignment="1">
      <alignment vertical="center" wrapText="1"/>
    </xf>
    <xf numFmtId="0" fontId="20" fillId="4" borderId="130" xfId="8" applyFont="1" applyFill="1" applyBorder="1" applyAlignment="1">
      <alignment vertical="center" wrapText="1"/>
    </xf>
    <xf numFmtId="0" fontId="20" fillId="4" borderId="131" xfId="8" applyFont="1" applyFill="1" applyBorder="1" applyAlignment="1">
      <alignment vertical="center" wrapText="1"/>
    </xf>
    <xf numFmtId="0" fontId="20" fillId="4" borderId="137" xfId="8" applyFont="1" applyFill="1" applyBorder="1" applyAlignment="1">
      <alignment vertical="center" wrapText="1"/>
    </xf>
    <xf numFmtId="0" fontId="20" fillId="4" borderId="132" xfId="8" applyFont="1" applyFill="1" applyBorder="1" applyAlignment="1">
      <alignment vertical="center" wrapText="1"/>
    </xf>
    <xf numFmtId="0" fontId="20" fillId="4" borderId="133" xfId="8" applyFont="1" applyFill="1" applyBorder="1" applyAlignment="1">
      <alignment vertical="center" wrapText="1"/>
    </xf>
    <xf numFmtId="0" fontId="20" fillId="4" borderId="134" xfId="8" applyFont="1" applyFill="1" applyBorder="1" applyAlignment="1">
      <alignment vertical="center" wrapText="1"/>
    </xf>
    <xf numFmtId="0" fontId="85" fillId="6" borderId="120" xfId="0" applyFont="1" applyFill="1" applyBorder="1" applyAlignment="1">
      <alignment horizontal="center" vertical="center"/>
    </xf>
    <xf numFmtId="0" fontId="14" fillId="0" borderId="145" xfId="42" applyFont="1" applyFill="1" applyBorder="1" applyAlignment="1">
      <alignment vertical="center" wrapText="1"/>
    </xf>
    <xf numFmtId="0" fontId="50" fillId="4" borderId="0" xfId="0" applyFont="1" applyFill="1" applyBorder="1" applyAlignment="1">
      <alignment wrapText="1"/>
    </xf>
    <xf numFmtId="0" fontId="17" fillId="0" borderId="151" xfId="42" applyFont="1" applyFill="1" applyBorder="1" applyAlignment="1">
      <alignment vertical="center" wrapText="1"/>
    </xf>
    <xf numFmtId="0" fontId="17" fillId="0" borderId="153" xfId="42" applyFont="1" applyFill="1" applyBorder="1" applyAlignment="1">
      <alignment vertical="center" wrapText="1"/>
    </xf>
    <xf numFmtId="0" fontId="14" fillId="0" borderId="152" xfId="42" applyNumberFormat="1" applyFont="1" applyFill="1" applyBorder="1" applyAlignment="1">
      <alignment horizontal="center" vertical="center" wrapText="1"/>
    </xf>
    <xf numFmtId="0" fontId="19" fillId="0" borderId="151" xfId="0" applyFont="1" applyFill="1" applyBorder="1" applyAlignment="1">
      <alignment horizontal="left" vertical="center" wrapText="1"/>
    </xf>
    <xf numFmtId="0" fontId="3" fillId="0" borderId="154" xfId="4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5" fillId="6" borderId="79" xfId="8" applyFont="1" applyFill="1" applyBorder="1" applyAlignment="1">
      <alignment horizontal="center" vertical="center" wrapText="1"/>
    </xf>
    <xf numFmtId="0" fontId="14" fillId="6" borderId="15" xfId="8" applyFont="1" applyFill="1" applyBorder="1" applyAlignment="1">
      <alignment horizontal="center" vertical="center" wrapText="1"/>
    </xf>
    <xf numFmtId="0" fontId="15" fillId="6" borderId="37" xfId="8" applyFont="1" applyFill="1" applyBorder="1" applyAlignment="1">
      <alignment horizontal="center" vertical="center" wrapText="1"/>
    </xf>
    <xf numFmtId="0" fontId="14" fillId="4" borderId="10" xfId="13" applyFont="1" applyFill="1" applyBorder="1" applyAlignment="1">
      <alignment horizontal="center" vertical="center" wrapText="1"/>
    </xf>
    <xf numFmtId="0" fontId="8" fillId="4" borderId="40" xfId="3" applyFont="1" applyFill="1" applyBorder="1" applyAlignment="1">
      <alignment horizontal="center" vertical="center" wrapText="1"/>
    </xf>
    <xf numFmtId="0" fontId="9" fillId="4" borderId="27" xfId="3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 vertical="center" wrapText="1"/>
    </xf>
    <xf numFmtId="0" fontId="8" fillId="4" borderId="27" xfId="3" applyFont="1" applyFill="1" applyBorder="1" applyAlignment="1">
      <alignment horizontal="center" vertical="center" wrapText="1"/>
    </xf>
    <xf numFmtId="0" fontId="8" fillId="4" borderId="10" xfId="3" applyFont="1" applyFill="1" applyBorder="1" applyAlignment="1">
      <alignment horizontal="center" vertical="center" wrapText="1"/>
    </xf>
    <xf numFmtId="0" fontId="9" fillId="4" borderId="125" xfId="3" applyFont="1" applyFill="1" applyBorder="1" applyAlignment="1">
      <alignment horizontal="center" vertical="center" wrapText="1"/>
    </xf>
    <xf numFmtId="0" fontId="2" fillId="4" borderId="28" xfId="3" applyFont="1" applyFill="1" applyBorder="1" applyAlignment="1">
      <alignment horizontal="center" vertical="center" wrapText="1"/>
    </xf>
    <xf numFmtId="0" fontId="21" fillId="6" borderId="19" xfId="8" applyFont="1" applyFill="1" applyBorder="1" applyAlignment="1">
      <alignment horizontal="center" vertical="center" wrapText="1"/>
    </xf>
    <xf numFmtId="0" fontId="21" fillId="6" borderId="20" xfId="8" applyFont="1" applyFill="1" applyBorder="1" applyAlignment="1">
      <alignment horizontal="center" vertical="center" wrapText="1"/>
    </xf>
    <xf numFmtId="0" fontId="21" fillId="6" borderId="17" xfId="8" applyFont="1" applyFill="1" applyBorder="1" applyAlignment="1">
      <alignment horizontal="center" vertical="center" wrapText="1"/>
    </xf>
    <xf numFmtId="0" fontId="21" fillId="6" borderId="21" xfId="8" applyFont="1" applyFill="1" applyBorder="1" applyAlignment="1">
      <alignment horizontal="center" vertical="center" wrapText="1"/>
    </xf>
    <xf numFmtId="0" fontId="21" fillId="6" borderId="18" xfId="8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left" vertical="center" wrapText="1"/>
    </xf>
    <xf numFmtId="0" fontId="40" fillId="6" borderId="36" xfId="6" applyFont="1" applyFill="1" applyBorder="1" applyAlignment="1">
      <alignment horizontal="center" vertical="center" wrapText="1"/>
    </xf>
    <xf numFmtId="0" fontId="20" fillId="6" borderId="19" xfId="8" applyFont="1" applyFill="1" applyBorder="1" applyAlignment="1">
      <alignment horizontal="center" vertical="center" wrapText="1"/>
    </xf>
    <xf numFmtId="0" fontId="20" fillId="6" borderId="20" xfId="8" applyFont="1" applyFill="1" applyBorder="1" applyAlignment="1">
      <alignment horizontal="center" vertical="center" wrapText="1"/>
    </xf>
    <xf numFmtId="0" fontId="20" fillId="6" borderId="17" xfId="8" applyFont="1" applyFill="1" applyBorder="1" applyAlignment="1">
      <alignment horizontal="center" vertical="center" wrapText="1"/>
    </xf>
    <xf numFmtId="0" fontId="20" fillId="6" borderId="21" xfId="8" applyFont="1" applyFill="1" applyBorder="1" applyAlignment="1">
      <alignment horizontal="center" vertical="center" wrapText="1"/>
    </xf>
    <xf numFmtId="0" fontId="20" fillId="6" borderId="18" xfId="8" applyFont="1" applyFill="1" applyBorder="1" applyAlignment="1">
      <alignment horizontal="center" vertical="center" wrapText="1"/>
    </xf>
    <xf numFmtId="0" fontId="21" fillId="6" borderId="0" xfId="3" quotePrefix="1" applyFont="1" applyFill="1" applyBorder="1" applyAlignment="1">
      <alignment horizontal="center" vertical="center" wrapText="1"/>
    </xf>
    <xf numFmtId="0" fontId="14" fillId="0" borderId="146" xfId="42" applyFont="1" applyFill="1" applyBorder="1" applyAlignment="1">
      <alignment vertical="center" wrapText="1"/>
    </xf>
    <xf numFmtId="0" fontId="14" fillId="0" borderId="147" xfId="42" applyFont="1" applyFill="1" applyBorder="1" applyAlignment="1">
      <alignment vertical="center" wrapText="1"/>
    </xf>
    <xf numFmtId="0" fontId="14" fillId="0" borderId="148" xfId="42" applyFont="1" applyFill="1" applyBorder="1" applyAlignment="1">
      <alignment vertical="center" wrapText="1"/>
    </xf>
    <xf numFmtId="0" fontId="14" fillId="0" borderId="149" xfId="42" applyFont="1" applyFill="1" applyBorder="1" applyAlignment="1">
      <alignment vertical="center" wrapText="1"/>
    </xf>
    <xf numFmtId="0" fontId="14" fillId="0" borderId="150" xfId="42" applyFont="1" applyFill="1" applyBorder="1" applyAlignment="1">
      <alignment vertical="center" wrapText="1"/>
    </xf>
    <xf numFmtId="0" fontId="14" fillId="0" borderId="151" xfId="42" applyFont="1" applyFill="1" applyBorder="1" applyAlignment="1">
      <alignment vertical="center" wrapText="1"/>
    </xf>
    <xf numFmtId="0" fontId="14" fillId="0" borderId="156" xfId="42" applyFont="1" applyFill="1" applyBorder="1" applyAlignment="1">
      <alignment vertical="center" wrapText="1"/>
    </xf>
    <xf numFmtId="0" fontId="41" fillId="0" borderId="65" xfId="0" applyFont="1" applyFill="1" applyBorder="1" applyAlignment="1">
      <alignment horizontal="justify" vertical="center" wrapText="1"/>
    </xf>
    <xf numFmtId="0" fontId="14" fillId="0" borderId="61" xfId="42" applyNumberFormat="1" applyFont="1" applyFill="1" applyBorder="1" applyAlignment="1">
      <alignment horizontal="center" vertical="center" wrapText="1"/>
    </xf>
    <xf numFmtId="0" fontId="14" fillId="0" borderId="62" xfId="42" applyNumberFormat="1" applyFont="1" applyFill="1" applyBorder="1" applyAlignment="1">
      <alignment horizontal="center" vertical="center" wrapText="1"/>
    </xf>
    <xf numFmtId="0" fontId="14" fillId="0" borderId="63" xfId="42" applyNumberFormat="1" applyFont="1" applyFill="1" applyBorder="1" applyAlignment="1">
      <alignment horizontal="center" vertical="center" wrapText="1"/>
    </xf>
    <xf numFmtId="0" fontId="14" fillId="0" borderId="140" xfId="42" applyFont="1" applyFill="1" applyBorder="1" applyAlignment="1">
      <alignment horizontal="center" vertical="center" wrapText="1"/>
    </xf>
    <xf numFmtId="0" fontId="14" fillId="0" borderId="86" xfId="42" applyFont="1" applyFill="1" applyBorder="1" applyAlignment="1">
      <alignment horizontal="center" vertical="center" wrapText="1"/>
    </xf>
    <xf numFmtId="0" fontId="14" fillId="0" borderId="99" xfId="42" applyNumberFormat="1" applyFont="1" applyFill="1" applyBorder="1" applyAlignment="1">
      <alignment horizontal="center" vertical="center" wrapText="1"/>
    </xf>
    <xf numFmtId="0" fontId="41" fillId="0" borderId="170" xfId="0" applyFont="1" applyFill="1" applyBorder="1" applyAlignment="1">
      <alignment horizontal="justify" vertical="center" wrapText="1"/>
    </xf>
    <xf numFmtId="0" fontId="14" fillId="0" borderId="163" xfId="42" applyNumberFormat="1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left" vertical="center" wrapText="1"/>
    </xf>
    <xf numFmtId="0" fontId="14" fillId="0" borderId="152" xfId="40" applyNumberFormat="1" applyFont="1" applyFill="1" applyBorder="1" applyAlignment="1">
      <alignment horizontal="center" vertical="center" wrapText="1"/>
    </xf>
    <xf numFmtId="0" fontId="14" fillId="0" borderId="146" xfId="4" applyFont="1" applyFill="1" applyBorder="1" applyAlignment="1">
      <alignment horizontal="center" vertical="center" textRotation="255" wrapText="1"/>
    </xf>
    <xf numFmtId="0" fontId="14" fillId="0" borderId="152" xfId="4" applyFont="1" applyFill="1" applyBorder="1" applyAlignment="1">
      <alignment horizontal="center" vertical="center" textRotation="255" wrapText="1"/>
    </xf>
    <xf numFmtId="0" fontId="15" fillId="0" borderId="146" xfId="40" applyFont="1" applyFill="1" applyBorder="1" applyAlignment="1">
      <alignment vertical="center" wrapText="1"/>
    </xf>
    <xf numFmtId="0" fontId="15" fillId="0" borderId="147" xfId="40" applyFont="1" applyFill="1" applyBorder="1" applyAlignment="1">
      <alignment vertical="center" wrapText="1"/>
    </xf>
    <xf numFmtId="0" fontId="14" fillId="0" borderId="148" xfId="40" applyFont="1" applyFill="1" applyBorder="1" applyAlignment="1">
      <alignment vertical="center" wrapText="1"/>
    </xf>
    <xf numFmtId="0" fontId="41" fillId="0" borderId="153" xfId="0" applyFont="1" applyFill="1" applyBorder="1" applyAlignment="1">
      <alignment horizontal="justify" vertical="center" wrapText="1"/>
    </xf>
    <xf numFmtId="0" fontId="17" fillId="0" borderId="160" xfId="42" applyFont="1" applyFill="1" applyBorder="1" applyAlignment="1">
      <alignment vertical="center" wrapText="1"/>
    </xf>
    <xf numFmtId="0" fontId="15" fillId="0" borderId="165" xfId="40" applyFont="1" applyFill="1" applyBorder="1" applyAlignment="1">
      <alignment vertical="center" wrapText="1"/>
    </xf>
    <xf numFmtId="0" fontId="15" fillId="0" borderId="171" xfId="40" applyFont="1" applyFill="1" applyBorder="1" applyAlignment="1">
      <alignment vertical="center" wrapText="1"/>
    </xf>
    <xf numFmtId="0" fontId="15" fillId="0" borderId="172" xfId="40" applyFont="1" applyFill="1" applyBorder="1" applyAlignment="1">
      <alignment vertical="center" wrapText="1"/>
    </xf>
    <xf numFmtId="0" fontId="15" fillId="0" borderId="152" xfId="40" applyFont="1" applyFill="1" applyBorder="1" applyAlignment="1">
      <alignment vertical="center" wrapText="1"/>
    </xf>
    <xf numFmtId="0" fontId="15" fillId="0" borderId="155" xfId="40" applyFont="1" applyFill="1" applyBorder="1" applyAlignment="1">
      <alignment vertical="center" wrapText="1"/>
    </xf>
    <xf numFmtId="0" fontId="15" fillId="0" borderId="161" xfId="40" applyFont="1" applyFill="1" applyBorder="1" applyAlignment="1">
      <alignment vertical="center" wrapText="1"/>
    </xf>
    <xf numFmtId="0" fontId="15" fillId="0" borderId="152" xfId="40" applyFont="1" applyFill="1" applyBorder="1" applyAlignment="1">
      <alignment horizontal="center" vertical="center" wrapText="1"/>
    </xf>
    <xf numFmtId="0" fontId="79" fillId="0" borderId="59" xfId="42" applyFont="1" applyFill="1" applyBorder="1" applyAlignment="1">
      <alignment vertical="center" wrapText="1"/>
    </xf>
    <xf numFmtId="0" fontId="27" fillId="0" borderId="59" xfId="42" applyFont="1" applyFill="1" applyBorder="1" applyAlignment="1">
      <alignment vertical="center" wrapText="1"/>
    </xf>
    <xf numFmtId="0" fontId="40" fillId="6" borderId="19" xfId="8" applyFont="1" applyFill="1" applyBorder="1" applyAlignment="1">
      <alignment horizontal="center" vertical="center" wrapText="1"/>
    </xf>
    <xf numFmtId="0" fontId="10" fillId="6" borderId="6" xfId="8" quotePrefix="1" applyFont="1" applyFill="1" applyBorder="1" applyAlignment="1">
      <alignment vertical="center" wrapText="1"/>
    </xf>
    <xf numFmtId="0" fontId="10" fillId="6" borderId="6" xfId="8" applyFont="1" applyFill="1" applyBorder="1" applyAlignment="1">
      <alignment vertical="center" wrapText="1"/>
    </xf>
    <xf numFmtId="0" fontId="17" fillId="6" borderId="116" xfId="8" quotePrefix="1" applyFont="1" applyFill="1" applyBorder="1" applyAlignment="1">
      <alignment vertical="center" wrapText="1"/>
    </xf>
    <xf numFmtId="0" fontId="17" fillId="6" borderId="10" xfId="8" applyFont="1" applyFill="1" applyBorder="1" applyAlignment="1">
      <alignment vertical="center" wrapText="1"/>
    </xf>
    <xf numFmtId="0" fontId="15" fillId="6" borderId="12" xfId="6" applyFont="1" applyFill="1" applyBorder="1" applyAlignment="1">
      <alignment vertical="center" wrapText="1"/>
    </xf>
    <xf numFmtId="0" fontId="15" fillId="6" borderId="7" xfId="6" applyFont="1" applyFill="1" applyBorder="1" applyAlignment="1">
      <alignment vertical="center" wrapText="1"/>
    </xf>
    <xf numFmtId="0" fontId="15" fillId="6" borderId="13" xfId="6" applyFont="1" applyFill="1" applyBorder="1" applyAlignment="1">
      <alignment vertical="center" wrapText="1"/>
    </xf>
    <xf numFmtId="0" fontId="15" fillId="6" borderId="15" xfId="6" applyFont="1" applyFill="1" applyBorder="1" applyAlignment="1">
      <alignment vertical="center" wrapText="1"/>
    </xf>
    <xf numFmtId="0" fontId="15" fillId="6" borderId="16" xfId="6" applyFont="1" applyFill="1" applyBorder="1" applyAlignment="1">
      <alignment vertical="center" wrapText="1"/>
    </xf>
    <xf numFmtId="0" fontId="15" fillId="6" borderId="17" xfId="8" applyFont="1" applyFill="1" applyBorder="1" applyAlignment="1">
      <alignment horizontal="center" vertical="center" wrapText="1"/>
    </xf>
    <xf numFmtId="0" fontId="15" fillId="6" borderId="36" xfId="8" applyFont="1" applyFill="1" applyBorder="1" applyAlignment="1">
      <alignment horizontal="center" vertical="center" wrapText="1"/>
    </xf>
    <xf numFmtId="0" fontId="14" fillId="6" borderId="6" xfId="8" applyFont="1" applyFill="1" applyBorder="1" applyAlignment="1">
      <alignment horizontal="center" vertical="center" wrapText="1"/>
    </xf>
    <xf numFmtId="0" fontId="14" fillId="6" borderId="30" xfId="8" applyFont="1" applyFill="1" applyBorder="1" applyAlignment="1">
      <alignment horizontal="center" vertical="center" wrapText="1"/>
    </xf>
    <xf numFmtId="0" fontId="14" fillId="6" borderId="77" xfId="8" applyFont="1" applyFill="1" applyBorder="1" applyAlignment="1">
      <alignment horizontal="center" vertical="center" wrapText="1"/>
    </xf>
    <xf numFmtId="0" fontId="15" fillId="6" borderId="158" xfId="8" applyFont="1" applyFill="1" applyBorder="1" applyAlignment="1">
      <alignment horizontal="center" vertical="center" wrapText="1"/>
    </xf>
    <xf numFmtId="0" fontId="15" fillId="6" borderId="159" xfId="8" applyFont="1" applyFill="1" applyBorder="1" applyAlignment="1">
      <alignment horizontal="center" vertical="center" wrapText="1"/>
    </xf>
    <xf numFmtId="0" fontId="31" fillId="6" borderId="116" xfId="8" quotePrefix="1" applyFont="1" applyFill="1" applyBorder="1" applyAlignment="1">
      <alignment vertical="center" wrapText="1"/>
    </xf>
    <xf numFmtId="0" fontId="31" fillId="6" borderId="10" xfId="8" applyFont="1" applyFill="1" applyBorder="1" applyAlignment="1">
      <alignment vertical="center" wrapText="1"/>
    </xf>
    <xf numFmtId="0" fontId="60" fillId="6" borderId="173" xfId="6" applyFont="1" applyFill="1" applyBorder="1" applyAlignment="1">
      <alignment vertical="center" wrapText="1"/>
    </xf>
    <xf numFmtId="0" fontId="14" fillId="6" borderId="21" xfId="6" applyFont="1" applyFill="1" applyBorder="1" applyAlignment="1">
      <alignment horizontal="center" vertical="center" wrapText="1"/>
    </xf>
    <xf numFmtId="0" fontId="14" fillId="6" borderId="173" xfId="6" applyFont="1" applyFill="1" applyBorder="1" applyAlignment="1">
      <alignment vertical="center" wrapText="1"/>
    </xf>
    <xf numFmtId="0" fontId="27" fillId="0" borderId="151" xfId="42" applyFont="1" applyFill="1" applyBorder="1" applyAlignment="1">
      <alignment vertical="center" wrapText="1"/>
    </xf>
    <xf numFmtId="0" fontId="87" fillId="0" borderId="146" xfId="42" applyFont="1" applyFill="1" applyBorder="1" applyAlignment="1">
      <alignment vertical="center" wrapText="1"/>
    </xf>
    <xf numFmtId="0" fontId="87" fillId="0" borderId="147" xfId="42" applyFont="1" applyFill="1" applyBorder="1" applyAlignment="1">
      <alignment vertical="center" wrapText="1"/>
    </xf>
    <xf numFmtId="0" fontId="87" fillId="0" borderId="148" xfId="42" applyFont="1" applyFill="1" applyBorder="1" applyAlignment="1">
      <alignment vertical="center" wrapText="1"/>
    </xf>
    <xf numFmtId="0" fontId="87" fillId="0" borderId="149" xfId="42" applyFont="1" applyFill="1" applyBorder="1" applyAlignment="1">
      <alignment vertical="center" wrapText="1"/>
    </xf>
    <xf numFmtId="0" fontId="87" fillId="0" borderId="150" xfId="42" applyFont="1" applyFill="1" applyBorder="1" applyAlignment="1">
      <alignment vertical="center" wrapText="1"/>
    </xf>
    <xf numFmtId="0" fontId="87" fillId="0" borderId="151" xfId="42" applyFont="1" applyFill="1" applyBorder="1" applyAlignment="1">
      <alignment vertical="center" wrapText="1"/>
    </xf>
    <xf numFmtId="0" fontId="87" fillId="0" borderId="152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146" xfId="40" applyFont="1" applyFill="1" applyBorder="1" applyAlignment="1">
      <alignment vertical="center" wrapText="1"/>
    </xf>
    <xf numFmtId="0" fontId="88" fillId="0" borderId="147" xfId="40" applyFont="1" applyFill="1" applyBorder="1" applyAlignment="1">
      <alignment vertical="center" wrapText="1"/>
    </xf>
    <xf numFmtId="0" fontId="87" fillId="0" borderId="148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8" fillId="0" borderId="88" xfId="40" applyFont="1" applyFill="1" applyBorder="1" applyAlignment="1">
      <alignment vertical="center" wrapText="1"/>
    </xf>
    <xf numFmtId="0" fontId="87" fillId="0" borderId="162" xfId="42" applyNumberFormat="1" applyFont="1" applyFill="1" applyBorder="1" applyAlignment="1">
      <alignment horizontal="center" vertical="center" wrapText="1"/>
    </xf>
    <xf numFmtId="0" fontId="87" fillId="0" borderId="153" xfId="42" applyNumberFormat="1" applyFont="1" applyFill="1" applyBorder="1" applyAlignment="1">
      <alignment horizontal="center" vertical="center" wrapText="1"/>
    </xf>
    <xf numFmtId="0" fontId="87" fillId="0" borderId="154" xfId="40" applyNumberFormat="1" applyFont="1" applyFill="1" applyBorder="1" applyAlignment="1">
      <alignment horizontal="center" vertical="center" wrapText="1"/>
    </xf>
    <xf numFmtId="0" fontId="87" fillId="0" borderId="153" xfId="40" applyNumberFormat="1" applyFont="1" applyFill="1" applyBorder="1" applyAlignment="1">
      <alignment horizontal="center" vertical="center" wrapText="1"/>
    </xf>
    <xf numFmtId="0" fontId="87" fillId="0" borderId="156" xfId="42" applyFont="1" applyFill="1" applyBorder="1" applyAlignment="1">
      <alignment vertical="center" wrapText="1"/>
    </xf>
    <xf numFmtId="0" fontId="87" fillId="0" borderId="154" xfId="42" applyNumberFormat="1" applyFont="1" applyFill="1" applyBorder="1" applyAlignment="1">
      <alignment horizontal="center" vertical="center" wrapText="1"/>
    </xf>
    <xf numFmtId="0" fontId="87" fillId="0" borderId="155" xfId="42" applyNumberFormat="1" applyFont="1" applyFill="1" applyBorder="1" applyAlignment="1">
      <alignment horizontal="center" vertical="center" wrapText="1"/>
    </xf>
    <xf numFmtId="0" fontId="87" fillId="0" borderId="161" xfId="42" applyNumberFormat="1" applyFont="1" applyFill="1" applyBorder="1" applyAlignment="1">
      <alignment horizontal="center" vertical="center" wrapText="1"/>
    </xf>
    <xf numFmtId="0" fontId="89" fillId="0" borderId="166" xfId="54" applyNumberFormat="1" applyFont="1" applyFill="1" applyBorder="1" applyAlignment="1">
      <alignment horizontal="center" vertical="top" wrapText="1" readingOrder="1"/>
    </xf>
    <xf numFmtId="0" fontId="89" fillId="0" borderId="167" xfId="54" applyNumberFormat="1" applyFont="1" applyFill="1" applyBorder="1" applyAlignment="1">
      <alignment horizontal="center" vertical="top" wrapText="1" readingOrder="1"/>
    </xf>
    <xf numFmtId="0" fontId="90" fillId="0" borderId="168" xfId="54" applyNumberFormat="1" applyFont="1" applyFill="1" applyBorder="1" applyAlignment="1">
      <alignment horizontal="center" vertical="top" wrapText="1" readingOrder="1"/>
    </xf>
    <xf numFmtId="0" fontId="89" fillId="0" borderId="168" xfId="54" applyNumberFormat="1" applyFont="1" applyFill="1" applyBorder="1" applyAlignment="1">
      <alignment horizontal="center" vertical="top" wrapText="1" readingOrder="1"/>
    </xf>
    <xf numFmtId="0" fontId="5" fillId="0" borderId="152" xfId="4" applyFont="1" applyFill="1" applyBorder="1" applyAlignment="1">
      <alignment horizontal="center" vertical="center" wrapText="1"/>
    </xf>
    <xf numFmtId="0" fontId="5" fillId="0" borderId="153" xfId="4" applyFont="1" applyFill="1" applyBorder="1" applyAlignment="1">
      <alignment horizontal="center" vertical="center" wrapText="1"/>
    </xf>
    <xf numFmtId="0" fontId="5" fillId="0" borderId="162" xfId="4" applyFont="1" applyFill="1" applyBorder="1" applyAlignment="1">
      <alignment horizontal="center" vertical="center" wrapText="1"/>
    </xf>
    <xf numFmtId="0" fontId="5" fillId="0" borderId="154" xfId="4" applyFont="1" applyFill="1" applyBorder="1" applyAlignment="1">
      <alignment horizontal="center" vertical="center" wrapText="1"/>
    </xf>
    <xf numFmtId="0" fontId="85" fillId="0" borderId="154" xfId="0" applyFont="1" applyFill="1" applyBorder="1" applyAlignment="1">
      <alignment horizontal="center"/>
    </xf>
    <xf numFmtId="0" fontId="91" fillId="0" borderId="54" xfId="54" applyNumberFormat="1" applyFont="1" applyFill="1" applyBorder="1" applyAlignment="1">
      <alignment horizontal="center" vertical="top" wrapText="1" readingOrder="1"/>
    </xf>
    <xf numFmtId="0" fontId="92" fillId="0" borderId="144" xfId="54" applyNumberFormat="1" applyFont="1" applyFill="1" applyBorder="1" applyAlignment="1">
      <alignment horizontal="center" vertical="top" wrapText="1" readingOrder="1"/>
    </xf>
    <xf numFmtId="0" fontId="91" fillId="0" borderId="75" xfId="54" applyNumberFormat="1" applyFont="1" applyFill="1" applyBorder="1" applyAlignment="1">
      <alignment horizontal="center" vertical="top" wrapText="1" readingOrder="1"/>
    </xf>
    <xf numFmtId="0" fontId="93" fillId="0" borderId="169" xfId="54" applyNumberFormat="1" applyFont="1" applyFill="1" applyBorder="1" applyAlignment="1">
      <alignment horizontal="center" vertical="top" wrapText="1" readingOrder="1"/>
    </xf>
    <xf numFmtId="0" fontId="94" fillId="0" borderId="174" xfId="54" applyNumberFormat="1" applyFont="1" applyFill="1" applyBorder="1" applyAlignment="1">
      <alignment horizontal="center" vertical="top" wrapText="1" readingOrder="1"/>
    </xf>
    <xf numFmtId="0" fontId="15" fillId="6" borderId="75" xfId="42" applyNumberFormat="1" applyFont="1" applyFill="1" applyBorder="1" applyAlignment="1">
      <alignment horizontal="center" vertical="center" wrapText="1"/>
    </xf>
    <xf numFmtId="0" fontId="15" fillId="6" borderId="54" xfId="42" applyNumberFormat="1" applyFont="1" applyFill="1" applyBorder="1" applyAlignment="1">
      <alignment horizontal="center" vertical="center" wrapText="1"/>
    </xf>
    <xf numFmtId="0" fontId="15" fillId="6" borderId="76" xfId="42" applyNumberFormat="1" applyFont="1" applyFill="1" applyBorder="1" applyAlignment="1">
      <alignment horizontal="center" vertical="center" wrapText="1"/>
    </xf>
    <xf numFmtId="0" fontId="15" fillId="15" borderId="75" xfId="42" applyNumberFormat="1" applyFont="1" applyFill="1" applyBorder="1" applyAlignment="1">
      <alignment horizontal="center" vertical="center" wrapText="1"/>
    </xf>
    <xf numFmtId="0" fontId="15" fillId="6" borderId="56" xfId="42" applyNumberFormat="1" applyFont="1" applyFill="1" applyBorder="1" applyAlignment="1">
      <alignment horizontal="center" vertical="center" wrapText="1"/>
    </xf>
    <xf numFmtId="0" fontId="15" fillId="6" borderId="54" xfId="42" applyFont="1" applyFill="1" applyBorder="1" applyAlignment="1">
      <alignment horizontal="center" vertical="center" wrapText="1"/>
    </xf>
    <xf numFmtId="0" fontId="43" fillId="6" borderId="56" xfId="42" applyFont="1" applyFill="1" applyBorder="1" applyAlignment="1">
      <alignment horizontal="center" vertical="center" wrapText="1"/>
    </xf>
    <xf numFmtId="0" fontId="43" fillId="6" borderId="54" xfId="42" applyFont="1" applyFill="1" applyBorder="1" applyAlignment="1">
      <alignment horizontal="center" vertical="center" wrapText="1"/>
    </xf>
    <xf numFmtId="0" fontId="15" fillId="6" borderId="86" xfId="40" applyFont="1" applyFill="1" applyBorder="1" applyAlignment="1">
      <alignment vertical="center" wrapText="1"/>
    </xf>
    <xf numFmtId="0" fontId="15" fillId="6" borderId="62" xfId="40" applyFont="1" applyFill="1" applyBorder="1" applyAlignment="1">
      <alignment vertical="center" wrapText="1"/>
    </xf>
    <xf numFmtId="0" fontId="15" fillId="6" borderId="99" xfId="40" applyFont="1" applyFill="1" applyBorder="1" applyAlignment="1">
      <alignment vertical="center" wrapText="1"/>
    </xf>
    <xf numFmtId="0" fontId="15" fillId="6" borderId="64" xfId="40" applyFont="1" applyFill="1" applyBorder="1" applyAlignment="1">
      <alignment vertical="center" wrapText="1"/>
    </xf>
    <xf numFmtId="0" fontId="15" fillId="6" borderId="65" xfId="40" applyFont="1" applyFill="1" applyBorder="1" applyAlignment="1">
      <alignment vertical="center" wrapText="1"/>
    </xf>
    <xf numFmtId="0" fontId="14" fillId="6" borderId="68" xfId="42" applyNumberFormat="1" applyFont="1" applyFill="1" applyBorder="1" applyAlignment="1">
      <alignment horizontal="center" vertical="center" wrapText="1"/>
    </xf>
    <xf numFmtId="0" fontId="14" fillId="6" borderId="54" xfId="42" applyNumberFormat="1" applyFont="1" applyFill="1" applyBorder="1" applyAlignment="1">
      <alignment horizontal="center" vertical="center" wrapText="1"/>
    </xf>
    <xf numFmtId="0" fontId="14" fillId="6" borderId="93" xfId="42" applyNumberFormat="1" applyFont="1" applyFill="1" applyBorder="1" applyAlignment="1">
      <alignment horizontal="center" vertical="center" wrapText="1"/>
    </xf>
    <xf numFmtId="0" fontId="14" fillId="6" borderId="82" xfId="42" applyFont="1" applyFill="1" applyBorder="1" applyAlignment="1">
      <alignment horizontal="center" vertical="center" wrapText="1"/>
    </xf>
    <xf numFmtId="0" fontId="14" fillId="6" borderId="68" xfId="42" applyFont="1" applyFill="1" applyBorder="1" applyAlignment="1">
      <alignment horizontal="center" vertical="center" wrapText="1"/>
    </xf>
    <xf numFmtId="0" fontId="14" fillId="6" borderId="56" xfId="42" applyNumberFormat="1" applyFont="1" applyFill="1" applyBorder="1" applyAlignment="1">
      <alignment horizontal="center" vertical="center" wrapText="1"/>
    </xf>
    <xf numFmtId="0" fontId="15" fillId="6" borderId="83" xfId="42" applyNumberFormat="1" applyFont="1" applyFill="1" applyBorder="1" applyAlignment="1">
      <alignment horizontal="center" vertical="center" wrapText="1"/>
    </xf>
    <xf numFmtId="0" fontId="15" fillId="6" borderId="84" xfId="42" applyNumberFormat="1" applyFont="1" applyFill="1" applyBorder="1" applyAlignment="1">
      <alignment horizontal="center" vertical="center" wrapText="1"/>
    </xf>
    <xf numFmtId="0" fontId="15" fillId="6" borderId="89" xfId="42" applyNumberFormat="1" applyFont="1" applyFill="1" applyBorder="1" applyAlignment="1">
      <alignment horizontal="center" vertical="center" wrapText="1"/>
    </xf>
    <xf numFmtId="0" fontId="15" fillId="6" borderId="139" xfId="42" applyFont="1" applyFill="1" applyBorder="1" applyAlignment="1">
      <alignment horizontal="center" vertical="center" wrapText="1"/>
    </xf>
    <xf numFmtId="0" fontId="15" fillId="6" borderId="141" xfId="42" applyNumberFormat="1" applyFont="1" applyFill="1" applyBorder="1" applyAlignment="1">
      <alignment horizontal="center" vertical="center" wrapText="1"/>
    </xf>
    <xf numFmtId="0" fontId="15" fillId="6" borderId="55" xfId="42" applyFont="1" applyFill="1" applyBorder="1" applyAlignment="1">
      <alignment horizontal="center" vertical="center" wrapText="1"/>
    </xf>
    <xf numFmtId="0" fontId="14" fillId="6" borderId="142" xfId="42" applyNumberFormat="1" applyFont="1" applyFill="1" applyBorder="1" applyAlignment="1">
      <alignment horizontal="center" vertical="center" wrapText="1"/>
    </xf>
    <xf numFmtId="0" fontId="15" fillId="6" borderId="82" xfId="42" applyFont="1" applyFill="1" applyBorder="1" applyAlignment="1">
      <alignment horizontal="center" vertical="center" wrapText="1"/>
    </xf>
    <xf numFmtId="0" fontId="15" fillId="6" borderId="68" xfId="42" applyFont="1" applyFill="1" applyBorder="1" applyAlignment="1">
      <alignment horizontal="center" vertical="center" wrapText="1"/>
    </xf>
    <xf numFmtId="0" fontId="14" fillId="0" borderId="164" xfId="42" applyNumberFormat="1" applyFont="1" applyFill="1" applyBorder="1" applyAlignment="1">
      <alignment horizontal="center" vertical="center" wrapText="1"/>
    </xf>
    <xf numFmtId="0" fontId="14" fillId="0" borderId="176" xfId="42" applyNumberFormat="1" applyFont="1" applyFill="1" applyBorder="1" applyAlignment="1">
      <alignment horizontal="center" vertical="center" wrapText="1"/>
    </xf>
    <xf numFmtId="0" fontId="15" fillId="0" borderId="75" xfId="40" applyNumberFormat="1" applyFont="1" applyFill="1" applyBorder="1" applyAlignment="1">
      <alignment horizontal="center" vertical="center" wrapText="1"/>
    </xf>
    <xf numFmtId="0" fontId="14" fillId="0" borderId="155" xfId="40" applyNumberFormat="1" applyFont="1" applyFill="1" applyBorder="1" applyAlignment="1">
      <alignment horizontal="center" vertical="center" wrapText="1"/>
    </xf>
    <xf numFmtId="0" fontId="14" fillId="0" borderId="161" xfId="40" applyNumberFormat="1" applyFont="1" applyFill="1" applyBorder="1" applyAlignment="1">
      <alignment horizontal="center" vertical="center" wrapText="1"/>
    </xf>
    <xf numFmtId="0" fontId="14" fillId="0" borderId="147" xfId="4" applyFont="1" applyFill="1" applyBorder="1" applyAlignment="1">
      <alignment horizontal="center" vertical="center" textRotation="255" wrapText="1"/>
    </xf>
    <xf numFmtId="0" fontId="14" fillId="0" borderId="88" xfId="4" applyFont="1" applyFill="1" applyBorder="1" applyAlignment="1">
      <alignment horizontal="center" vertical="center" textRotation="255" wrapText="1"/>
    </xf>
    <xf numFmtId="0" fontId="14" fillId="0" borderId="146" xfId="40" applyFont="1" applyFill="1" applyBorder="1" applyAlignment="1">
      <alignment horizontal="center" vertical="center" wrapText="1"/>
    </xf>
    <xf numFmtId="0" fontId="14" fillId="0" borderId="155" xfId="42" applyNumberFormat="1" applyFont="1" applyFill="1" applyBorder="1" applyAlignment="1">
      <alignment horizontal="center" vertical="center" wrapText="1"/>
    </xf>
    <xf numFmtId="0" fontId="14" fillId="0" borderId="161" xfId="42" applyNumberFormat="1" applyFont="1" applyFill="1" applyBorder="1" applyAlignment="1">
      <alignment horizontal="center" vertical="center" wrapText="1"/>
    </xf>
    <xf numFmtId="0" fontId="14" fillId="0" borderId="61" xfId="40" applyNumberFormat="1" applyFont="1" applyFill="1" applyBorder="1" applyAlignment="1">
      <alignment horizontal="center" vertical="center" wrapText="1"/>
    </xf>
    <xf numFmtId="0" fontId="14" fillId="0" borderId="61" xfId="42" applyFont="1" applyFill="1" applyBorder="1" applyAlignment="1">
      <alignment horizontal="center" vertical="center" wrapText="1"/>
    </xf>
    <xf numFmtId="0" fontId="15" fillId="0" borderId="177" xfId="42" applyFont="1" applyFill="1" applyBorder="1" applyAlignment="1">
      <alignment horizontal="center" vertical="center" wrapText="1"/>
    </xf>
    <xf numFmtId="0" fontId="15" fillId="0" borderId="178" xfId="42" applyNumberFormat="1" applyFont="1" applyFill="1" applyBorder="1" applyAlignment="1">
      <alignment horizontal="center" vertical="center" wrapText="1"/>
    </xf>
    <xf numFmtId="0" fontId="15" fillId="0" borderId="179" xfId="42" applyNumberFormat="1" applyFont="1" applyFill="1" applyBorder="1" applyAlignment="1">
      <alignment horizontal="center" vertical="center" wrapText="1"/>
    </xf>
    <xf numFmtId="0" fontId="14" fillId="0" borderId="148" xfId="4" applyFont="1" applyFill="1" applyBorder="1" applyAlignment="1">
      <alignment horizontal="center" vertical="center" textRotation="255" wrapText="1"/>
    </xf>
    <xf numFmtId="0" fontId="50" fillId="4" borderId="0" xfId="0" applyFont="1" applyFill="1" applyBorder="1" applyAlignment="1">
      <alignment horizontal="center" wrapText="1"/>
    </xf>
    <xf numFmtId="0" fontId="20" fillId="4" borderId="12" xfId="8" applyFont="1" applyFill="1" applyBorder="1" applyAlignment="1">
      <alignment horizontal="center" vertical="center" wrapText="1"/>
    </xf>
    <xf numFmtId="0" fontId="20" fillId="4" borderId="7" xfId="8" applyFont="1" applyFill="1" applyBorder="1" applyAlignment="1">
      <alignment horizontal="center" vertical="center" wrapText="1"/>
    </xf>
    <xf numFmtId="0" fontId="20" fillId="4" borderId="13" xfId="8" applyFont="1" applyFill="1" applyBorder="1" applyAlignment="1">
      <alignment horizontal="center" vertical="center" wrapText="1"/>
    </xf>
    <xf numFmtId="0" fontId="20" fillId="4" borderId="15" xfId="8" applyFont="1" applyFill="1" applyBorder="1" applyAlignment="1">
      <alignment horizontal="center" vertical="center" wrapText="1"/>
    </xf>
    <xf numFmtId="0" fontId="20" fillId="4" borderId="16" xfId="8" applyFont="1" applyFill="1" applyBorder="1" applyAlignment="1">
      <alignment horizontal="center" vertical="center" wrapText="1"/>
    </xf>
    <xf numFmtId="0" fontId="20" fillId="4" borderId="120" xfId="8" applyFont="1" applyFill="1" applyBorder="1" applyAlignment="1">
      <alignment horizontal="center" vertical="center" wrapText="1"/>
    </xf>
    <xf numFmtId="0" fontId="20" fillId="4" borderId="121" xfId="8" applyFont="1" applyFill="1" applyBorder="1" applyAlignment="1">
      <alignment horizontal="center" vertical="center" wrapText="1"/>
    </xf>
    <xf numFmtId="0" fontId="20" fillId="4" borderId="122" xfId="8" applyFont="1" applyFill="1" applyBorder="1" applyAlignment="1">
      <alignment horizontal="center" vertical="center" wrapText="1"/>
    </xf>
    <xf numFmtId="0" fontId="20" fillId="4" borderId="123" xfId="8" applyFont="1" applyFill="1" applyBorder="1" applyAlignment="1">
      <alignment horizontal="center" vertical="center" wrapText="1"/>
    </xf>
    <xf numFmtId="0" fontId="20" fillId="4" borderId="119" xfId="8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horizontal="center" vertical="center" wrapText="1"/>
    </xf>
    <xf numFmtId="0" fontId="10" fillId="4" borderId="6" xfId="8" applyFont="1" applyFill="1" applyBorder="1" applyAlignment="1">
      <alignment vertical="center" wrapText="1"/>
    </xf>
    <xf numFmtId="0" fontId="20" fillId="4" borderId="43" xfId="3" applyFont="1" applyFill="1" applyBorder="1" applyAlignment="1">
      <alignment horizontal="center" vertical="center" textRotation="255" wrapText="1"/>
    </xf>
    <xf numFmtId="0" fontId="21" fillId="4" borderId="7" xfId="6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horizontal="center" vertical="center" wrapText="1"/>
    </xf>
    <xf numFmtId="0" fontId="20" fillId="4" borderId="42" xfId="8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40" fillId="6" borderId="42" xfId="6" applyFont="1" applyFill="1" applyBorder="1" applyAlignment="1">
      <alignment horizontal="center" vertical="center" wrapText="1"/>
    </xf>
    <xf numFmtId="0" fontId="20" fillId="6" borderId="41" xfId="8" applyFont="1" applyFill="1" applyBorder="1" applyAlignment="1">
      <alignment horizontal="center" vertical="center" wrapText="1"/>
    </xf>
    <xf numFmtId="0" fontId="20" fillId="6" borderId="34" xfId="8" applyFont="1" applyFill="1" applyBorder="1" applyAlignment="1">
      <alignment horizontal="center" vertical="center" wrapText="1"/>
    </xf>
    <xf numFmtId="0" fontId="20" fillId="6" borderId="35" xfId="8" applyFont="1" applyFill="1" applyBorder="1" applyAlignment="1">
      <alignment horizontal="center" vertical="center" wrapText="1"/>
    </xf>
    <xf numFmtId="0" fontId="20" fillId="6" borderId="96" xfId="8" applyFont="1" applyFill="1" applyBorder="1" applyAlignment="1">
      <alignment horizontal="center" vertical="center" wrapText="1"/>
    </xf>
    <xf numFmtId="0" fontId="20" fillId="6" borderId="78" xfId="8" applyFont="1" applyFill="1" applyBorder="1" applyAlignment="1">
      <alignment horizontal="center" vertical="center" wrapText="1"/>
    </xf>
    <xf numFmtId="0" fontId="20" fillId="6" borderId="34" xfId="6" applyFont="1" applyFill="1" applyBorder="1" applyAlignment="1">
      <alignment horizontal="center" vertical="center" wrapText="1"/>
    </xf>
    <xf numFmtId="0" fontId="17" fillId="6" borderId="180" xfId="8" quotePrefix="1" applyFont="1" applyFill="1" applyBorder="1" applyAlignment="1">
      <alignment vertical="center" wrapText="1"/>
    </xf>
    <xf numFmtId="0" fontId="15" fillId="6" borderId="19" xfId="8" quotePrefix="1" applyFont="1" applyFill="1" applyBorder="1" applyAlignment="1">
      <alignment horizontal="center" vertical="center" wrapText="1"/>
    </xf>
    <xf numFmtId="0" fontId="15" fillId="6" borderId="17" xfId="8" quotePrefix="1" applyFont="1" applyFill="1" applyBorder="1" applyAlignment="1">
      <alignment horizontal="center" vertical="center" wrapText="1"/>
    </xf>
    <xf numFmtId="0" fontId="15" fillId="6" borderId="21" xfId="8" quotePrefix="1" applyFont="1" applyFill="1" applyBorder="1" applyAlignment="1">
      <alignment horizontal="center" vertical="center" wrapText="1"/>
    </xf>
    <xf numFmtId="0" fontId="19" fillId="6" borderId="180" xfId="0" applyFont="1" applyFill="1" applyBorder="1" applyAlignment="1">
      <alignment horizontal="left" vertical="center" wrapText="1"/>
    </xf>
    <xf numFmtId="0" fontId="14" fillId="6" borderId="9" xfId="6" quotePrefix="1" applyFont="1" applyFill="1" applyBorder="1" applyAlignment="1">
      <alignment horizontal="center" vertical="center" wrapText="1"/>
    </xf>
    <xf numFmtId="0" fontId="30" fillId="6" borderId="116" xfId="0" applyFont="1" applyFill="1" applyBorder="1" applyAlignment="1">
      <alignment horizontal="left" vertical="center" wrapText="1"/>
    </xf>
    <xf numFmtId="0" fontId="85" fillId="6" borderId="116" xfId="0" applyFont="1" applyFill="1" applyBorder="1" applyAlignment="1">
      <alignment horizontal="left" vertical="center" wrapText="1"/>
    </xf>
    <xf numFmtId="0" fontId="85" fillId="6" borderId="9" xfId="0" applyFont="1" applyFill="1" applyBorder="1" applyAlignment="1">
      <alignment horizontal="center" vertical="center"/>
    </xf>
    <xf numFmtId="0" fontId="85" fillId="6" borderId="123" xfId="0" applyFont="1" applyFill="1" applyBorder="1" applyAlignment="1">
      <alignment horizontal="center" vertical="center"/>
    </xf>
    <xf numFmtId="0" fontId="14" fillId="6" borderId="112" xfId="40" applyNumberFormat="1" applyFont="1" applyFill="1" applyBorder="1" applyAlignment="1">
      <alignment horizontal="center" vertical="center" wrapText="1"/>
    </xf>
    <xf numFmtId="0" fontId="14" fillId="6" borderId="53" xfId="4" applyFont="1" applyFill="1" applyBorder="1" applyAlignment="1">
      <alignment horizontal="center" vertical="center" textRotation="255" wrapText="1"/>
    </xf>
    <xf numFmtId="0" fontId="14" fillId="6" borderId="66" xfId="4" applyFont="1" applyFill="1" applyBorder="1" applyAlignment="1">
      <alignment horizontal="center" vertical="center" textRotation="255" wrapText="1"/>
    </xf>
    <xf numFmtId="0" fontId="14" fillId="6" borderId="71" xfId="4" applyFont="1" applyFill="1" applyBorder="1" applyAlignment="1">
      <alignment horizontal="center" vertical="center" textRotation="255" wrapText="1"/>
    </xf>
    <xf numFmtId="0" fontId="14" fillId="6" borderId="72" xfId="4" applyFont="1" applyFill="1" applyBorder="1" applyAlignment="1">
      <alignment horizontal="center" vertical="center" textRotation="255" wrapText="1"/>
    </xf>
    <xf numFmtId="0" fontId="14" fillId="6" borderId="0" xfId="4" applyFont="1" applyFill="1" applyBorder="1" applyAlignment="1">
      <alignment horizontal="center" vertical="center" textRotation="255" wrapText="1"/>
    </xf>
    <xf numFmtId="0" fontId="14" fillId="6" borderId="67" xfId="4" applyFont="1" applyFill="1" applyBorder="1" applyAlignment="1">
      <alignment horizontal="center" vertical="center" textRotation="255" wrapText="1"/>
    </xf>
    <xf numFmtId="0" fontId="15" fillId="6" borderId="53" xfId="40" applyFont="1" applyFill="1" applyBorder="1" applyAlignment="1">
      <alignment vertical="center" wrapText="1"/>
    </xf>
    <xf numFmtId="0" fontId="15" fillId="6" borderId="66" xfId="40" applyFont="1" applyFill="1" applyBorder="1" applyAlignment="1">
      <alignment vertical="center" wrapText="1"/>
    </xf>
    <xf numFmtId="0" fontId="14" fillId="6" borderId="71" xfId="40" applyFont="1" applyFill="1" applyBorder="1" applyAlignment="1">
      <alignment vertical="center" wrapText="1"/>
    </xf>
    <xf numFmtId="0" fontId="15" fillId="6" borderId="70" xfId="40" applyFont="1" applyFill="1" applyBorder="1" applyAlignment="1">
      <alignment vertical="center" wrapText="1"/>
    </xf>
    <xf numFmtId="0" fontId="14" fillId="6" borderId="74" xfId="40" applyFont="1" applyFill="1" applyBorder="1" applyAlignment="1">
      <alignment vertical="center" wrapText="1"/>
    </xf>
    <xf numFmtId="0" fontId="14" fillId="6" borderId="75" xfId="42" applyNumberFormat="1" applyFont="1" applyFill="1" applyBorder="1" applyAlignment="1">
      <alignment horizontal="center" vertical="center" wrapText="1"/>
    </xf>
    <xf numFmtId="0" fontId="27" fillId="6" borderId="190" xfId="8" applyFont="1" applyFill="1" applyBorder="1" applyAlignment="1">
      <alignment vertical="center" wrapText="1"/>
    </xf>
    <xf numFmtId="0" fontId="56" fillId="6" borderId="190" xfId="8" applyFont="1" applyFill="1" applyBorder="1" applyAlignment="1">
      <alignment vertical="center" wrapText="1"/>
    </xf>
    <xf numFmtId="0" fontId="59" fillId="6" borderId="190" xfId="8" applyFont="1" applyFill="1" applyBorder="1" applyAlignment="1">
      <alignment vertical="center" wrapText="1"/>
    </xf>
    <xf numFmtId="0" fontId="86" fillId="6" borderId="0" xfId="0" applyFont="1" applyFill="1"/>
    <xf numFmtId="0" fontId="96" fillId="6" borderId="0" xfId="0" applyFont="1" applyFill="1"/>
    <xf numFmtId="0" fontId="51" fillId="16" borderId="0" xfId="0" applyFont="1" applyFill="1"/>
    <xf numFmtId="0" fontId="98" fillId="6" borderId="0" xfId="0" applyFont="1" applyFill="1" applyBorder="1" applyAlignment="1">
      <alignment horizontal="left" vertical="center" wrapText="1"/>
    </xf>
    <xf numFmtId="0" fontId="98" fillId="6" borderId="0" xfId="0" applyFont="1" applyFill="1" applyBorder="1"/>
    <xf numFmtId="0" fontId="88" fillId="6" borderId="0" xfId="0" applyFont="1" applyFill="1" applyBorder="1"/>
    <xf numFmtId="0" fontId="87" fillId="6" borderId="0" xfId="0" applyNumberFormat="1" applyFont="1" applyFill="1" applyBorder="1" applyAlignment="1">
      <alignment horizontal="center" vertical="center" wrapText="1"/>
    </xf>
    <xf numFmtId="0" fontId="86" fillId="6" borderId="0" xfId="0" applyFont="1" applyFill="1" applyBorder="1"/>
    <xf numFmtId="0" fontId="96" fillId="6" borderId="0" xfId="0" applyFont="1" applyFill="1" applyBorder="1"/>
    <xf numFmtId="0" fontId="54" fillId="6" borderId="0" xfId="0" applyFont="1" applyFill="1"/>
    <xf numFmtId="0" fontId="20" fillId="4" borderId="186" xfId="3" applyFont="1" applyFill="1" applyBorder="1" applyAlignment="1">
      <alignment horizontal="center" vertical="center" textRotation="255" wrapText="1"/>
    </xf>
    <xf numFmtId="0" fontId="20" fillId="4" borderId="189" xfId="6" applyFont="1" applyFill="1" applyBorder="1" applyAlignment="1">
      <alignment vertical="center" wrapText="1"/>
    </xf>
    <xf numFmtId="0" fontId="20" fillId="4" borderId="180" xfId="6" applyFont="1" applyFill="1" applyBorder="1" applyAlignment="1">
      <alignment horizontal="center" vertical="center" wrapText="1"/>
    </xf>
    <xf numFmtId="0" fontId="20" fillId="4" borderId="187" xfId="6" applyFont="1" applyFill="1" applyBorder="1" applyAlignment="1">
      <alignment horizontal="center" vertical="center" wrapText="1"/>
    </xf>
    <xf numFmtId="0" fontId="20" fillId="4" borderId="182" xfId="6" applyFont="1" applyFill="1" applyBorder="1" applyAlignment="1">
      <alignment horizontal="center" vertical="center" wrapText="1"/>
    </xf>
    <xf numFmtId="0" fontId="51" fillId="6" borderId="0" xfId="23" applyFont="1" applyFill="1"/>
    <xf numFmtId="0" fontId="14" fillId="4" borderId="190" xfId="13" applyFont="1" applyFill="1" applyBorder="1" applyAlignment="1">
      <alignment horizontal="center" vertical="center" wrapText="1"/>
    </xf>
    <xf numFmtId="0" fontId="8" fillId="4" borderId="190" xfId="3" applyFont="1" applyFill="1" applyBorder="1" applyAlignment="1">
      <alignment horizontal="center" vertical="center" wrapText="1"/>
    </xf>
    <xf numFmtId="0" fontId="17" fillId="6" borderId="190" xfId="8" applyFont="1" applyFill="1" applyBorder="1" applyAlignment="1">
      <alignment vertical="center" wrapText="1"/>
    </xf>
    <xf numFmtId="0" fontId="31" fillId="6" borderId="190" xfId="8" applyFont="1" applyFill="1" applyBorder="1" applyAlignment="1">
      <alignment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8" fillId="0" borderId="87" xfId="40" applyFont="1" applyFill="1" applyBorder="1" applyAlignment="1">
      <alignment vertical="center" wrapText="1"/>
    </xf>
    <xf numFmtId="0" fontId="14" fillId="6" borderId="20" xfId="8" quotePrefix="1" applyFont="1" applyFill="1" applyBorder="1" applyAlignment="1">
      <alignment horizontal="center" vertical="center" wrapText="1"/>
    </xf>
    <xf numFmtId="0" fontId="14" fillId="0" borderId="191" xfId="40" applyFont="1" applyFill="1" applyBorder="1" applyAlignment="1">
      <alignment horizontal="center" vertical="center" wrapText="1"/>
    </xf>
    <xf numFmtId="0" fontId="14" fillId="0" borderId="192" xfId="40" applyFont="1" applyFill="1" applyBorder="1" applyAlignment="1">
      <alignment horizontal="center" vertical="center" wrapText="1"/>
    </xf>
    <xf numFmtId="0" fontId="14" fillId="6" borderId="124" xfId="8" quotePrefix="1" applyFont="1" applyFill="1" applyBorder="1" applyAlignment="1">
      <alignment vertical="center" wrapText="1"/>
    </xf>
    <xf numFmtId="0" fontId="14" fillId="6" borderId="187" xfId="8" quotePrefix="1" applyFont="1" applyFill="1" applyBorder="1" applyAlignment="1">
      <alignment vertical="center" wrapText="1"/>
    </xf>
    <xf numFmtId="0" fontId="14" fillId="6" borderId="188" xfId="8" quotePrefix="1" applyFont="1" applyFill="1" applyBorder="1" applyAlignment="1">
      <alignment vertical="center" wrapText="1"/>
    </xf>
    <xf numFmtId="0" fontId="14" fillId="6" borderId="186" xfId="8" quotePrefix="1" applyFont="1" applyFill="1" applyBorder="1" applyAlignment="1">
      <alignment vertical="center" wrapText="1"/>
    </xf>
    <xf numFmtId="0" fontId="14" fillId="6" borderId="189" xfId="8" quotePrefix="1" applyFont="1" applyFill="1" applyBorder="1" applyAlignment="1">
      <alignment vertical="center" wrapText="1"/>
    </xf>
    <xf numFmtId="0" fontId="14" fillId="6" borderId="180" xfId="8" quotePrefix="1" applyFont="1" applyFill="1" applyBorder="1" applyAlignment="1">
      <alignment vertical="center" wrapText="1"/>
    </xf>
    <xf numFmtId="0" fontId="39" fillId="6" borderId="16" xfId="0" applyFont="1" applyFill="1" applyBorder="1" applyAlignment="1">
      <alignment horizontal="justify" vertical="center" wrapText="1"/>
    </xf>
    <xf numFmtId="0" fontId="39" fillId="6" borderId="133" xfId="0" applyFont="1" applyFill="1" applyBorder="1" applyAlignment="1">
      <alignment horizontal="justify" vertical="center" wrapText="1"/>
    </xf>
    <xf numFmtId="0" fontId="39" fillId="6" borderId="26" xfId="0" applyFont="1" applyFill="1" applyBorder="1" applyAlignment="1">
      <alignment horizontal="left" vertical="center" wrapText="1"/>
    </xf>
    <xf numFmtId="0" fontId="19" fillId="6" borderId="158" xfId="0" applyFont="1" applyFill="1" applyBorder="1" applyAlignment="1">
      <alignment horizontal="left" vertical="center" wrapText="1"/>
    </xf>
    <xf numFmtId="0" fontId="15" fillId="6" borderId="34" xfId="6" quotePrefix="1" applyFont="1" applyFill="1" applyBorder="1" applyAlignment="1">
      <alignment vertical="center" wrapText="1"/>
    </xf>
    <xf numFmtId="0" fontId="14" fillId="6" borderId="96" xfId="6" applyFont="1" applyFill="1" applyBorder="1" applyAlignment="1">
      <alignment horizontal="center" vertical="center" wrapText="1"/>
    </xf>
    <xf numFmtId="0" fontId="61" fillId="6" borderId="116" xfId="0" applyFont="1" applyFill="1" applyBorder="1" applyAlignment="1">
      <alignment horizontal="left" vertical="center" wrapText="1"/>
    </xf>
    <xf numFmtId="0" fontId="14" fillId="0" borderId="195" xfId="42" applyNumberFormat="1" applyFont="1" applyFill="1" applyBorder="1" applyAlignment="1">
      <alignment horizontal="center" vertical="center" wrapText="1"/>
    </xf>
    <xf numFmtId="0" fontId="43" fillId="6" borderId="55" xfId="42" applyFont="1" applyFill="1" applyBorder="1" applyAlignment="1">
      <alignment vertical="center" wrapText="1"/>
    </xf>
    <xf numFmtId="0" fontId="101" fillId="0" borderId="92" xfId="0" applyFont="1" applyFill="1" applyBorder="1" applyAlignment="1">
      <alignment horizontal="justify" vertical="center" wrapText="1"/>
    </xf>
    <xf numFmtId="0" fontId="101" fillId="0" borderId="94" xfId="0" applyFont="1" applyFill="1" applyBorder="1" applyAlignment="1">
      <alignment horizontal="left" vertical="center" wrapText="1"/>
    </xf>
    <xf numFmtId="0" fontId="43" fillId="6" borderId="94" xfId="0" applyFont="1" applyFill="1" applyBorder="1" applyAlignment="1">
      <alignment horizontal="left" vertical="center" wrapText="1"/>
    </xf>
    <xf numFmtId="0" fontId="102" fillId="6" borderId="53" xfId="0" applyFont="1" applyFill="1" applyBorder="1" applyAlignment="1">
      <alignment horizontal="left" vertical="center" wrapText="1"/>
    </xf>
    <xf numFmtId="0" fontId="101" fillId="6" borderId="94" xfId="0" applyFont="1" applyFill="1" applyBorder="1" applyAlignment="1">
      <alignment horizontal="justify" vertical="center" wrapText="1"/>
    </xf>
    <xf numFmtId="0" fontId="43" fillId="6" borderId="143" xfId="0" applyFont="1" applyFill="1" applyBorder="1" applyAlignment="1">
      <alignment horizontal="left" vertical="center" wrapText="1"/>
    </xf>
    <xf numFmtId="0" fontId="101" fillId="6" borderId="142" xfId="0" applyFont="1" applyFill="1" applyBorder="1" applyAlignment="1">
      <alignment horizontal="left" vertical="center" wrapText="1"/>
    </xf>
    <xf numFmtId="0" fontId="103" fillId="0" borderId="57" xfId="42" applyFont="1" applyFill="1" applyBorder="1" applyAlignment="1">
      <alignment vertical="center" wrapText="1"/>
    </xf>
    <xf numFmtId="0" fontId="102" fillId="0" borderId="57" xfId="0" applyFont="1" applyFill="1" applyBorder="1" applyAlignment="1">
      <alignment horizontal="left" vertical="center" wrapText="1"/>
    </xf>
    <xf numFmtId="0" fontId="103" fillId="0" borderId="59" xfId="42" applyFont="1" applyFill="1" applyBorder="1" applyAlignment="1">
      <alignment vertical="center" wrapText="1"/>
    </xf>
    <xf numFmtId="0" fontId="20" fillId="4" borderId="197" xfId="8" applyFont="1" applyFill="1" applyBorder="1" applyAlignment="1">
      <alignment horizontal="center" vertical="center" wrapText="1"/>
    </xf>
    <xf numFmtId="0" fontId="21" fillId="4" borderId="198" xfId="6" applyFont="1" applyFill="1" applyBorder="1" applyAlignment="1">
      <alignment vertical="center" wrapText="1"/>
    </xf>
    <xf numFmtId="0" fontId="20" fillId="4" borderId="199" xfId="8" applyFont="1" applyFill="1" applyBorder="1" applyAlignment="1">
      <alignment horizontal="center" vertical="center" wrapText="1"/>
    </xf>
    <xf numFmtId="0" fontId="20" fillId="4" borderId="200" xfId="8" applyFont="1" applyFill="1" applyBorder="1" applyAlignment="1">
      <alignment horizontal="center" vertical="center" wrapText="1"/>
    </xf>
    <xf numFmtId="0" fontId="21" fillId="4" borderId="201" xfId="6" applyFont="1" applyFill="1" applyBorder="1" applyAlignment="1">
      <alignment vertical="center" wrapText="1"/>
    </xf>
    <xf numFmtId="0" fontId="21" fillId="4" borderId="202" xfId="6" quotePrefix="1" applyFont="1" applyFill="1" applyBorder="1" applyAlignment="1">
      <alignment vertical="center" wrapText="1"/>
    </xf>
    <xf numFmtId="0" fontId="20" fillId="4" borderId="203" xfId="6" applyFont="1" applyFill="1" applyBorder="1" applyAlignment="1">
      <alignment vertical="center" wrapText="1"/>
    </xf>
    <xf numFmtId="0" fontId="15" fillId="6" borderId="18" xfId="8" applyFont="1" applyFill="1" applyBorder="1" applyAlignment="1">
      <alignment horizontal="center" vertical="center" wrapText="1"/>
    </xf>
    <xf numFmtId="0" fontId="15" fillId="6" borderId="20" xfId="6" quotePrefix="1" applyFont="1" applyFill="1" applyBorder="1" applyAlignment="1">
      <alignment vertical="center" wrapText="1"/>
    </xf>
    <xf numFmtId="0" fontId="14" fillId="6" borderId="20" xfId="6" quotePrefix="1" applyFont="1" applyFill="1" applyBorder="1" applyAlignment="1">
      <alignment vertical="center" wrapText="1"/>
    </xf>
    <xf numFmtId="0" fontId="14" fillId="6" borderId="20" xfId="6" quotePrefix="1" applyFont="1" applyFill="1" applyBorder="1" applyAlignment="1">
      <alignment horizontal="center" vertical="center" wrapText="1"/>
    </xf>
    <xf numFmtId="0" fontId="55" fillId="6" borderId="9" xfId="3" quotePrefix="1" applyFont="1" applyFill="1" applyBorder="1" applyAlignment="1">
      <alignment horizontal="center" vertical="center" wrapText="1"/>
    </xf>
    <xf numFmtId="0" fontId="21" fillId="4" borderId="29" xfId="8" applyFont="1" applyFill="1" applyBorder="1" applyAlignment="1">
      <alignment horizontal="center" vertical="center" wrapText="1"/>
    </xf>
    <xf numFmtId="0" fontId="21" fillId="4" borderId="30" xfId="8" applyFont="1" applyFill="1" applyBorder="1" applyAlignment="1">
      <alignment horizontal="center" vertical="center" wrapText="1"/>
    </xf>
    <xf numFmtId="0" fontId="21" fillId="4" borderId="32" xfId="8" applyFont="1" applyFill="1" applyBorder="1" applyAlignment="1">
      <alignment horizontal="center" vertical="center" wrapText="1"/>
    </xf>
    <xf numFmtId="0" fontId="21" fillId="4" borderId="33" xfId="8" applyFont="1" applyFill="1" applyBorder="1" applyAlignment="1">
      <alignment horizontal="center" vertical="center" wrapText="1"/>
    </xf>
    <xf numFmtId="0" fontId="21" fillId="4" borderId="31" xfId="8" applyFont="1" applyFill="1" applyBorder="1" applyAlignment="1">
      <alignment horizontal="center" vertical="center" wrapText="1"/>
    </xf>
    <xf numFmtId="0" fontId="81" fillId="6" borderId="20" xfId="8" quotePrefix="1" applyFont="1" applyFill="1" applyBorder="1" applyAlignment="1">
      <alignment horizontal="center" vertical="center" wrapText="1"/>
    </xf>
    <xf numFmtId="0" fontId="42" fillId="6" borderId="15" xfId="6" quotePrefix="1" applyFont="1" applyFill="1" applyBorder="1" applyAlignment="1">
      <alignment horizontal="center" vertical="center" wrapText="1"/>
    </xf>
    <xf numFmtId="0" fontId="42" fillId="6" borderId="16" xfId="6" quotePrefix="1" applyFont="1" applyFill="1" applyBorder="1" applyAlignment="1">
      <alignment horizontal="center" vertical="center" wrapText="1"/>
    </xf>
    <xf numFmtId="0" fontId="42" fillId="6" borderId="42" xfId="6" quotePrefix="1" applyFont="1" applyFill="1" applyBorder="1" applyAlignment="1">
      <alignment horizontal="center" vertical="center" wrapText="1"/>
    </xf>
    <xf numFmtId="0" fontId="20" fillId="6" borderId="1" xfId="22" applyFont="1" applyFill="1" applyBorder="1" applyAlignment="1">
      <alignment horizontal="center" vertical="center" wrapText="1"/>
    </xf>
    <xf numFmtId="0" fontId="20" fillId="6" borderId="9" xfId="22" applyFont="1" applyFill="1" applyBorder="1" applyAlignment="1">
      <alignment horizontal="center" vertical="center" wrapText="1"/>
    </xf>
    <xf numFmtId="0" fontId="31" fillId="4" borderId="190" xfId="8" applyFont="1" applyFill="1" applyBorder="1" applyAlignment="1">
      <alignment vertical="center" wrapText="1"/>
    </xf>
    <xf numFmtId="0" fontId="60" fillId="6" borderId="12" xfId="8" applyFont="1" applyFill="1" applyBorder="1" applyAlignment="1">
      <alignment horizontal="center" vertical="center" wrapText="1"/>
    </xf>
    <xf numFmtId="0" fontId="60" fillId="6" borderId="7" xfId="8" applyFont="1" applyFill="1" applyBorder="1" applyAlignment="1">
      <alignment horizontal="center" vertical="center" wrapText="1"/>
    </xf>
    <xf numFmtId="0" fontId="57" fillId="6" borderId="13" xfId="8" applyFont="1" applyFill="1" applyBorder="1" applyAlignment="1">
      <alignment horizontal="center" vertical="center" wrapText="1"/>
    </xf>
    <xf numFmtId="0" fontId="60" fillId="6" borderId="15" xfId="8" applyFont="1" applyFill="1" applyBorder="1" applyAlignment="1">
      <alignment horizontal="center" vertical="center" wrapText="1"/>
    </xf>
    <xf numFmtId="0" fontId="57" fillId="6" borderId="95" xfId="6" applyFont="1" applyFill="1" applyBorder="1" applyAlignment="1">
      <alignment horizontal="center" vertical="center" wrapText="1"/>
    </xf>
    <xf numFmtId="0" fontId="60" fillId="6" borderId="33" xfId="8" applyFont="1" applyFill="1" applyBorder="1" applyAlignment="1">
      <alignment horizontal="center" vertical="center" wrapText="1"/>
    </xf>
    <xf numFmtId="0" fontId="57" fillId="6" borderId="31" xfId="8" applyFont="1" applyFill="1" applyBorder="1" applyAlignment="1">
      <alignment horizontal="center" vertical="center" wrapText="1"/>
    </xf>
    <xf numFmtId="0" fontId="57" fillId="6" borderId="32" xfId="8" applyFont="1" applyFill="1" applyBorder="1" applyAlignment="1">
      <alignment horizontal="center" vertical="center" wrapText="1"/>
    </xf>
    <xf numFmtId="0" fontId="57" fillId="6" borderId="30" xfId="8" applyFont="1" applyFill="1" applyBorder="1" applyAlignment="1">
      <alignment horizontal="center" vertical="center" wrapText="1"/>
    </xf>
    <xf numFmtId="0" fontId="57" fillId="6" borderId="29" xfId="6" applyFont="1" applyFill="1" applyBorder="1" applyAlignment="1">
      <alignment horizontal="center" vertical="center" wrapText="1"/>
    </xf>
    <xf numFmtId="0" fontId="57" fillId="6" borderId="30" xfId="6" applyFont="1" applyFill="1" applyBorder="1" applyAlignment="1">
      <alignment horizontal="center" vertical="center" wrapText="1"/>
    </xf>
    <xf numFmtId="0" fontId="57" fillId="6" borderId="32" xfId="6" applyFont="1" applyFill="1" applyBorder="1" applyAlignment="1">
      <alignment horizontal="center" vertical="center" wrapText="1"/>
    </xf>
    <xf numFmtId="0" fontId="87" fillId="0" borderId="205" xfId="42" applyNumberFormat="1" applyFont="1" applyFill="1" applyBorder="1" applyAlignment="1">
      <alignment horizontal="center" vertical="center" wrapText="1"/>
    </xf>
    <xf numFmtId="0" fontId="87" fillId="6" borderId="0" xfId="0" applyFont="1" applyFill="1" applyBorder="1" applyAlignment="1">
      <alignment horizontal="center" vertical="center" wrapText="1"/>
    </xf>
    <xf numFmtId="0" fontId="15" fillId="16" borderId="0" xfId="4" applyFont="1" applyFill="1" applyBorder="1" applyAlignment="1">
      <alignment horizontal="center" vertical="center" wrapText="1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5" fillId="6" borderId="120" xfId="3" quotePrefix="1" applyFont="1" applyFill="1" applyBorder="1" applyAlignment="1">
      <alignment horizontal="center" vertical="center" wrapText="1"/>
    </xf>
    <xf numFmtId="0" fontId="35" fillId="6" borderId="116" xfId="3" quotePrefix="1" applyFont="1" applyFill="1" applyBorder="1" applyAlignment="1">
      <alignment horizontal="center" vertical="center" wrapText="1"/>
    </xf>
    <xf numFmtId="0" fontId="104" fillId="6" borderId="26" xfId="6" applyFont="1" applyFill="1" applyBorder="1" applyAlignment="1">
      <alignment horizontal="center" vertical="center" wrapText="1"/>
    </xf>
    <xf numFmtId="0" fontId="104" fillId="6" borderId="20" xfId="6" applyFont="1" applyFill="1" applyBorder="1" applyAlignment="1">
      <alignment horizontal="center" vertical="center" wrapText="1"/>
    </xf>
    <xf numFmtId="0" fontId="104" fillId="6" borderId="36" xfId="6" applyFont="1" applyFill="1" applyBorder="1" applyAlignment="1">
      <alignment horizontal="center" vertical="center" wrapText="1"/>
    </xf>
    <xf numFmtId="0" fontId="104" fillId="6" borderId="120" xfId="6" applyFont="1" applyFill="1" applyBorder="1" applyAlignment="1">
      <alignment horizontal="center" vertical="center" wrapText="1"/>
    </xf>
    <xf numFmtId="0" fontId="104" fillId="6" borderId="9" xfId="6" applyFont="1" applyFill="1" applyBorder="1" applyAlignment="1">
      <alignment horizontal="center" vertical="center" wrapText="1"/>
    </xf>
    <xf numFmtId="0" fontId="104" fillId="6" borderId="9" xfId="8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/>
    </xf>
    <xf numFmtId="0" fontId="97" fillId="0" borderId="54" xfId="42" applyNumberFormat="1" applyFont="1" applyFill="1" applyBorder="1" applyAlignment="1">
      <alignment horizontal="center" vertical="center" wrapText="1"/>
    </xf>
    <xf numFmtId="0" fontId="97" fillId="0" borderId="76" xfId="42" applyNumberFormat="1" applyFont="1" applyFill="1" applyBorder="1" applyAlignment="1">
      <alignment horizontal="center" vertical="center" wrapText="1"/>
    </xf>
    <xf numFmtId="0" fontId="97" fillId="0" borderId="155" xfId="40" applyNumberFormat="1" applyFont="1" applyFill="1" applyBorder="1" applyAlignment="1">
      <alignment horizontal="center" vertical="center" wrapText="1"/>
    </xf>
    <xf numFmtId="0" fontId="97" fillId="0" borderId="194" xfId="40" applyNumberFormat="1" applyFont="1" applyFill="1" applyBorder="1" applyAlignment="1">
      <alignment horizontal="center" vertical="center" wrapText="1"/>
    </xf>
    <xf numFmtId="0" fontId="97" fillId="0" borderId="147" xfId="4" applyFont="1" applyFill="1" applyBorder="1" applyAlignment="1">
      <alignment horizontal="center" vertical="center" textRotation="255" wrapText="1"/>
    </xf>
    <xf numFmtId="0" fontId="97" fillId="0" borderId="88" xfId="4" applyFont="1" applyFill="1" applyBorder="1" applyAlignment="1">
      <alignment horizontal="center" vertical="center" textRotation="255" wrapText="1"/>
    </xf>
    <xf numFmtId="0" fontId="97" fillId="0" borderId="147" xfId="40" applyFont="1" applyFill="1" applyBorder="1" applyAlignment="1">
      <alignment horizontal="center" vertical="center" wrapText="1"/>
    </xf>
    <xf numFmtId="0" fontId="97" fillId="0" borderId="193" xfId="40" applyFont="1" applyFill="1" applyBorder="1" applyAlignment="1">
      <alignment horizontal="center" vertical="center" wrapText="1"/>
    </xf>
    <xf numFmtId="0" fontId="97" fillId="0" borderId="155" xfId="42" applyNumberFormat="1" applyFont="1" applyFill="1" applyBorder="1" applyAlignment="1">
      <alignment horizontal="center" vertical="center" wrapText="1"/>
    </xf>
    <xf numFmtId="0" fontId="97" fillId="0" borderId="194" xfId="42" applyNumberFormat="1" applyFont="1" applyFill="1" applyBorder="1" applyAlignment="1">
      <alignment horizontal="center" vertical="center" wrapText="1"/>
    </xf>
    <xf numFmtId="0" fontId="79" fillId="0" borderId="155" xfId="40" applyFont="1" applyFill="1" applyBorder="1" applyAlignment="1">
      <alignment horizontal="center" vertical="center" wrapText="1"/>
    </xf>
    <xf numFmtId="0" fontId="79" fillId="0" borderId="194" xfId="40" applyFont="1" applyFill="1" applyBorder="1" applyAlignment="1">
      <alignment horizontal="center" vertical="center" wrapText="1"/>
    </xf>
    <xf numFmtId="0" fontId="97" fillId="0" borderId="62" xfId="40" applyNumberFormat="1" applyFont="1" applyFill="1" applyBorder="1" applyAlignment="1">
      <alignment horizontal="center" vertical="center" wrapText="1"/>
    </xf>
    <xf numFmtId="0" fontId="97" fillId="0" borderId="63" xfId="40" applyNumberFormat="1" applyFont="1" applyFill="1" applyBorder="1" applyAlignment="1">
      <alignment horizontal="center" vertical="center" wrapText="1"/>
    </xf>
    <xf numFmtId="0" fontId="79" fillId="0" borderId="54" xfId="40" applyNumberFormat="1" applyFont="1" applyFill="1" applyBorder="1" applyAlignment="1">
      <alignment horizontal="center" vertical="center" wrapText="1"/>
    </xf>
    <xf numFmtId="0" fontId="79" fillId="0" borderId="76" xfId="40" applyNumberFormat="1" applyFont="1" applyFill="1" applyBorder="1" applyAlignment="1">
      <alignment horizontal="center" vertical="center" wrapText="1"/>
    </xf>
    <xf numFmtId="0" fontId="15" fillId="6" borderId="68" xfId="40" applyNumberFormat="1" applyFont="1" applyFill="1" applyBorder="1" applyAlignment="1">
      <alignment horizontal="center" vertical="center" wrapText="1"/>
    </xf>
    <xf numFmtId="0" fontId="15" fillId="6" borderId="54" xfId="40" applyNumberFormat="1" applyFont="1" applyFill="1" applyBorder="1" applyAlignment="1">
      <alignment horizontal="center" vertical="center" wrapText="1"/>
    </xf>
    <xf numFmtId="0" fontId="15" fillId="6" borderId="93" xfId="40" applyNumberFormat="1" applyFont="1" applyFill="1" applyBorder="1" applyAlignment="1">
      <alignment horizontal="center" vertical="center" wrapText="1"/>
    </xf>
    <xf numFmtId="0" fontId="21" fillId="6" borderId="37" xfId="8" applyFont="1" applyFill="1" applyBorder="1" applyAlignment="1">
      <alignment horizontal="center" vertical="center" wrapText="1"/>
    </xf>
    <xf numFmtId="0" fontId="21" fillId="6" borderId="36" xfId="8" applyFont="1" applyFill="1" applyBorder="1" applyAlignment="1">
      <alignment horizontal="center" vertical="center" wrapText="1"/>
    </xf>
    <xf numFmtId="0" fontId="21" fillId="6" borderId="26" xfId="6" applyFont="1" applyFill="1" applyBorder="1" applyAlignment="1">
      <alignment horizontal="center" vertical="center" wrapText="1"/>
    </xf>
    <xf numFmtId="0" fontId="21" fillId="6" borderId="36" xfId="6" applyFont="1" applyFill="1" applyBorder="1" applyAlignment="1">
      <alignment horizontal="center" vertical="center" wrapText="1"/>
    </xf>
    <xf numFmtId="0" fontId="9" fillId="4" borderId="210" xfId="3" applyFont="1" applyFill="1" applyBorder="1" applyAlignment="1">
      <alignment horizontal="center" vertical="center" wrapText="1"/>
    </xf>
    <xf numFmtId="0" fontId="17" fillId="4" borderId="207" xfId="8" quotePrefix="1" applyFont="1" applyFill="1" applyBorder="1" applyAlignment="1">
      <alignment vertical="center" wrapText="1"/>
    </xf>
    <xf numFmtId="0" fontId="14" fillId="6" borderId="211" xfId="8" applyFont="1" applyFill="1" applyBorder="1" applyAlignment="1">
      <alignment vertical="center" wrapText="1"/>
    </xf>
    <xf numFmtId="0" fontId="14" fillId="6" borderId="212" xfId="8" applyFont="1" applyFill="1" applyBorder="1" applyAlignment="1">
      <alignment vertical="center" wrapText="1"/>
    </xf>
    <xf numFmtId="0" fontId="14" fillId="6" borderId="213" xfId="8" applyFont="1" applyFill="1" applyBorder="1" applyAlignment="1">
      <alignment vertical="center" wrapText="1"/>
    </xf>
    <xf numFmtId="0" fontId="14" fillId="6" borderId="214" xfId="8" applyFont="1" applyFill="1" applyBorder="1" applyAlignment="1">
      <alignment vertical="center" wrapText="1"/>
    </xf>
    <xf numFmtId="0" fontId="14" fillId="6" borderId="215" xfId="8" applyFont="1" applyFill="1" applyBorder="1" applyAlignment="1">
      <alignment vertical="center" wrapText="1"/>
    </xf>
    <xf numFmtId="0" fontId="14" fillId="6" borderId="216" xfId="8" applyFont="1" applyFill="1" applyBorder="1" applyAlignment="1">
      <alignment vertical="center" wrapText="1"/>
    </xf>
    <xf numFmtId="0" fontId="14" fillId="6" borderId="217" xfId="8" applyFont="1" applyFill="1" applyBorder="1" applyAlignment="1">
      <alignment vertical="center" wrapText="1"/>
    </xf>
    <xf numFmtId="0" fontId="19" fillId="6" borderId="207" xfId="0" applyFont="1" applyFill="1" applyBorder="1" applyAlignment="1">
      <alignment horizontal="left" vertical="center" wrapText="1"/>
    </xf>
    <xf numFmtId="0" fontId="106" fillId="6" borderId="9" xfId="8" applyFont="1" applyFill="1" applyBorder="1" applyAlignment="1">
      <alignment horizontal="center"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28" fillId="6" borderId="18" xfId="21" applyFont="1" applyFill="1" applyBorder="1" applyAlignment="1">
      <alignment wrapText="1"/>
    </xf>
    <xf numFmtId="0" fontId="95" fillId="6" borderId="19" xfId="21" applyFont="1" applyFill="1" applyBorder="1" applyAlignment="1">
      <alignment horizontal="center" vertical="center" wrapText="1"/>
    </xf>
    <xf numFmtId="0" fontId="95" fillId="6" borderId="20" xfId="21" applyFont="1" applyFill="1" applyBorder="1" applyAlignment="1">
      <alignment horizontal="center" vertical="center" wrapText="1"/>
    </xf>
    <xf numFmtId="0" fontId="95" fillId="6" borderId="18" xfId="21" applyFont="1" applyFill="1" applyBorder="1" applyAlignment="1">
      <alignment horizontal="center" vertical="center" wrapText="1"/>
    </xf>
    <xf numFmtId="0" fontId="95" fillId="6" borderId="17" xfId="21" applyFont="1" applyFill="1" applyBorder="1" applyAlignment="1">
      <alignment horizontal="center" vertical="center" wrapText="1"/>
    </xf>
    <xf numFmtId="0" fontId="95" fillId="6" borderId="21" xfId="21" applyFont="1" applyFill="1" applyBorder="1" applyAlignment="1">
      <alignment horizontal="center" vertical="center" wrapText="1"/>
    </xf>
    <xf numFmtId="0" fontId="95" fillId="6" borderId="19" xfId="0" applyFont="1" applyFill="1" applyBorder="1" applyAlignment="1">
      <alignment horizontal="center" vertical="center" wrapText="1"/>
    </xf>
    <xf numFmtId="0" fontId="95" fillId="6" borderId="20" xfId="0" applyFont="1" applyFill="1" applyBorder="1" applyAlignment="1">
      <alignment horizontal="center" vertical="center" wrapText="1"/>
    </xf>
    <xf numFmtId="0" fontId="95" fillId="6" borderId="18" xfId="0" applyFont="1" applyFill="1" applyBorder="1" applyAlignment="1">
      <alignment horizontal="center" vertical="center" wrapText="1"/>
    </xf>
    <xf numFmtId="0" fontId="42" fillId="6" borderId="19" xfId="6" quotePrefix="1" applyFont="1" applyFill="1" applyBorder="1" applyAlignment="1">
      <alignment horizontal="center" vertical="center" wrapText="1"/>
    </xf>
    <xf numFmtId="0" fontId="42" fillId="6" borderId="17" xfId="6" quotePrefix="1" applyFont="1" applyFill="1" applyBorder="1" applyAlignment="1">
      <alignment horizontal="center" vertical="center" wrapText="1"/>
    </xf>
    <xf numFmtId="0" fontId="42" fillId="6" borderId="36" xfId="6" quotePrefix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86" fillId="0" borderId="0" xfId="0" applyFont="1" applyFill="1"/>
    <xf numFmtId="0" fontId="96" fillId="0" borderId="0" xfId="0" applyFont="1" applyFill="1"/>
    <xf numFmtId="0" fontId="79" fillId="0" borderId="55" xfId="42" applyFont="1" applyFill="1" applyBorder="1" applyAlignment="1">
      <alignment vertical="center" wrapText="1"/>
    </xf>
    <xf numFmtId="0" fontId="87" fillId="0" borderId="88" xfId="4" applyFont="1" applyFill="1" applyBorder="1" applyAlignment="1">
      <alignment horizontal="center" vertical="center" textRotation="255" wrapText="1"/>
    </xf>
    <xf numFmtId="0" fontId="98" fillId="0" borderId="0" xfId="0" applyFont="1" applyFill="1" applyBorder="1" applyAlignment="1">
      <alignment horizontal="left" vertical="center" wrapText="1"/>
    </xf>
    <xf numFmtId="0" fontId="98" fillId="0" borderId="0" xfId="0" applyFont="1" applyFill="1" applyBorder="1"/>
    <xf numFmtId="0" fontId="14" fillId="6" borderId="228" xfId="3" applyFont="1" applyFill="1" applyBorder="1" applyAlignment="1">
      <alignment horizontal="center" vertical="center" textRotation="255" wrapText="1"/>
    </xf>
    <xf numFmtId="0" fontId="14" fillId="6" borderId="229" xfId="3" applyFont="1" applyFill="1" applyBorder="1" applyAlignment="1">
      <alignment horizontal="center" vertical="center" textRotation="255" wrapText="1"/>
    </xf>
    <xf numFmtId="0" fontId="14" fillId="6" borderId="230" xfId="3" applyFont="1" applyFill="1" applyBorder="1" applyAlignment="1">
      <alignment horizontal="center" vertical="center" textRotation="255" wrapText="1"/>
    </xf>
    <xf numFmtId="0" fontId="40" fillId="0" borderId="19" xfId="8" applyFont="1" applyFill="1" applyBorder="1" applyAlignment="1">
      <alignment horizontal="center" vertical="center" wrapText="1"/>
    </xf>
    <xf numFmtId="0" fontId="21" fillId="0" borderId="19" xfId="8" applyFont="1" applyFill="1" applyBorder="1" applyAlignment="1">
      <alignment horizontal="center" vertical="center" wrapText="1"/>
    </xf>
    <xf numFmtId="0" fontId="21" fillId="0" borderId="20" xfId="8" applyFont="1" applyFill="1" applyBorder="1" applyAlignment="1">
      <alignment horizontal="center" vertical="center" wrapText="1"/>
    </xf>
    <xf numFmtId="0" fontId="21" fillId="0" borderId="17" xfId="8" applyFont="1" applyFill="1" applyBorder="1" applyAlignment="1">
      <alignment horizontal="center" vertical="center" wrapText="1"/>
    </xf>
    <xf numFmtId="0" fontId="21" fillId="0" borderId="21" xfId="8" applyFont="1" applyFill="1" applyBorder="1" applyAlignment="1">
      <alignment horizontal="center" vertical="center" wrapText="1"/>
    </xf>
    <xf numFmtId="0" fontId="21" fillId="0" borderId="18" xfId="8" applyFont="1" applyFill="1" applyBorder="1" applyAlignment="1">
      <alignment horizontal="center" vertical="center" wrapText="1"/>
    </xf>
    <xf numFmtId="0" fontId="20" fillId="0" borderId="20" xfId="6" applyFont="1" applyFill="1" applyBorder="1" applyAlignment="1">
      <alignment horizontal="center" vertical="center" wrapText="1"/>
    </xf>
    <xf numFmtId="0" fontId="40" fillId="0" borderId="36" xfId="6" applyFont="1" applyFill="1" applyBorder="1" applyAlignment="1">
      <alignment horizontal="center" vertical="center" wrapText="1"/>
    </xf>
    <xf numFmtId="0" fontId="20" fillId="0" borderId="19" xfId="8" applyFont="1" applyFill="1" applyBorder="1" applyAlignment="1">
      <alignment horizontal="center" vertical="center" wrapText="1"/>
    </xf>
    <xf numFmtId="0" fontId="20" fillId="0" borderId="20" xfId="8" applyFont="1" applyFill="1" applyBorder="1" applyAlignment="1">
      <alignment horizontal="center" vertical="center" wrapText="1"/>
    </xf>
    <xf numFmtId="0" fontId="20" fillId="0" borderId="17" xfId="8" applyFont="1" applyFill="1" applyBorder="1" applyAlignment="1">
      <alignment horizontal="center" vertical="center" wrapText="1"/>
    </xf>
    <xf numFmtId="0" fontId="20" fillId="0" borderId="21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14" fillId="0" borderId="120" xfId="6" applyFont="1" applyFill="1" applyBorder="1" applyAlignment="1">
      <alignment horizontal="center" vertical="center" wrapText="1"/>
    </xf>
    <xf numFmtId="0" fontId="15" fillId="6" borderId="236" xfId="6" applyFont="1" applyFill="1" applyBorder="1" applyAlignment="1">
      <alignment horizontal="center" vertical="center" wrapText="1"/>
    </xf>
    <xf numFmtId="0" fontId="40" fillId="0" borderId="20" xfId="8" applyFont="1" applyFill="1" applyBorder="1" applyAlignment="1">
      <alignment horizontal="center" vertical="center" wrapText="1"/>
    </xf>
    <xf numFmtId="0" fontId="40" fillId="0" borderId="17" xfId="8" applyFont="1" applyFill="1" applyBorder="1" applyAlignment="1">
      <alignment horizontal="center" vertical="center" wrapText="1"/>
    </xf>
    <xf numFmtId="0" fontId="40" fillId="0" borderId="37" xfId="8" applyFont="1" applyFill="1" applyBorder="1" applyAlignment="1">
      <alignment horizontal="center" vertical="center" wrapText="1"/>
    </xf>
    <xf numFmtId="0" fontId="40" fillId="0" borderId="26" xfId="8" applyFont="1" applyFill="1" applyBorder="1" applyAlignment="1">
      <alignment horizontal="center" vertical="center" wrapText="1"/>
    </xf>
    <xf numFmtId="0" fontId="40" fillId="0" borderId="36" xfId="8" applyFont="1" applyFill="1" applyBorder="1" applyAlignment="1">
      <alignment horizontal="center" vertical="center" wrapText="1"/>
    </xf>
    <xf numFmtId="0" fontId="40" fillId="0" borderId="21" xfId="8" applyFont="1" applyFill="1" applyBorder="1" applyAlignment="1">
      <alignment horizontal="center" vertical="center" wrapText="1"/>
    </xf>
    <xf numFmtId="0" fontId="40" fillId="0" borderId="26" xfId="6" applyFont="1" applyFill="1" applyBorder="1" applyAlignment="1">
      <alignment horizontal="center" vertical="center" wrapText="1"/>
    </xf>
    <xf numFmtId="0" fontId="40" fillId="0" borderId="20" xfId="6" applyFont="1" applyFill="1" applyBorder="1" applyAlignment="1">
      <alignment horizontal="center" vertical="center" wrapText="1"/>
    </xf>
    <xf numFmtId="0" fontId="14" fillId="0" borderId="19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4" fillId="0" borderId="37" xfId="8" applyFont="1" applyFill="1" applyBorder="1" applyAlignment="1">
      <alignment horizontal="center" vertical="center" wrapText="1"/>
    </xf>
    <xf numFmtId="0" fontId="14" fillId="0" borderId="26" xfId="8" applyFont="1" applyFill="1" applyBorder="1" applyAlignment="1">
      <alignment horizontal="center" vertical="center" wrapText="1"/>
    </xf>
    <xf numFmtId="0" fontId="14" fillId="0" borderId="36" xfId="8" applyFont="1" applyFill="1" applyBorder="1" applyAlignment="1">
      <alignment horizontal="center" vertical="center" wrapText="1"/>
    </xf>
    <xf numFmtId="0" fontId="14" fillId="0" borderId="21" xfId="8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4" fillId="0" borderId="20" xfId="6" applyFont="1" applyFill="1" applyBorder="1" applyAlignment="1">
      <alignment horizontal="center" vertical="center" wrapText="1"/>
    </xf>
    <xf numFmtId="0" fontId="15" fillId="0" borderId="19" xfId="8" applyFont="1" applyFill="1" applyBorder="1" applyAlignment="1">
      <alignment horizontal="center" vertical="center" wrapText="1"/>
    </xf>
    <xf numFmtId="0" fontId="15" fillId="0" borderId="20" xfId="8" applyFont="1" applyFill="1" applyBorder="1" applyAlignment="1">
      <alignment horizontal="center" vertical="center" wrapText="1"/>
    </xf>
    <xf numFmtId="0" fontId="15" fillId="0" borderId="17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center" vertical="center" wrapText="1"/>
    </xf>
    <xf numFmtId="0" fontId="15" fillId="0" borderId="21" xfId="8" applyFont="1" applyFill="1" applyBorder="1" applyAlignment="1">
      <alignment horizontal="center" vertical="center" wrapText="1"/>
    </xf>
    <xf numFmtId="0" fontId="15" fillId="0" borderId="26" xfId="8" applyFont="1" applyFill="1" applyBorder="1" applyAlignment="1">
      <alignment horizontal="center" vertical="center" wrapText="1"/>
    </xf>
    <xf numFmtId="0" fontId="15" fillId="0" borderId="36" xfId="8" applyFont="1" applyFill="1" applyBorder="1" applyAlignment="1">
      <alignment horizontal="center" vertical="center" wrapText="1"/>
    </xf>
    <xf numFmtId="0" fontId="15" fillId="6" borderId="228" xfId="6" applyFont="1" applyFill="1" applyBorder="1" applyAlignment="1">
      <alignment vertical="center" wrapText="1"/>
    </xf>
    <xf numFmtId="0" fontId="15" fillId="6" borderId="231" xfId="6" applyFont="1" applyFill="1" applyBorder="1" applyAlignment="1">
      <alignment vertical="center" wrapText="1"/>
    </xf>
    <xf numFmtId="0" fontId="14" fillId="6" borderId="232" xfId="6" applyFont="1" applyFill="1" applyBorder="1" applyAlignment="1">
      <alignment vertical="center" wrapText="1"/>
    </xf>
    <xf numFmtId="0" fontId="15" fillId="6" borderId="229" xfId="6" applyFont="1" applyFill="1" applyBorder="1" applyAlignment="1">
      <alignment vertical="center" wrapText="1"/>
    </xf>
    <xf numFmtId="0" fontId="14" fillId="6" borderId="233" xfId="6" applyFont="1" applyFill="1" applyBorder="1" applyAlignment="1">
      <alignment vertical="center" wrapText="1"/>
    </xf>
    <xf numFmtId="0" fontId="15" fillId="0" borderId="18" xfId="8" applyFont="1" applyFill="1" applyBorder="1" applyAlignment="1">
      <alignment horizontal="center" vertical="center" wrapText="1"/>
    </xf>
    <xf numFmtId="0" fontId="14" fillId="0" borderId="9" xfId="6" applyFont="1" applyFill="1" applyBorder="1" applyAlignment="1">
      <alignment horizontal="center" vertical="center" wrapText="1"/>
    </xf>
    <xf numFmtId="0" fontId="14" fillId="0" borderId="123" xfId="6" applyFont="1" applyFill="1" applyBorder="1" applyAlignment="1">
      <alignment horizontal="center" vertical="center" wrapText="1"/>
    </xf>
    <xf numFmtId="0" fontId="14" fillId="0" borderId="116" xfId="6" applyFont="1" applyFill="1" applyBorder="1" applyAlignment="1">
      <alignment horizontal="center" vertical="center" wrapText="1"/>
    </xf>
    <xf numFmtId="0" fontId="15" fillId="6" borderId="234" xfId="6" applyFont="1" applyFill="1" applyBorder="1" applyAlignment="1">
      <alignment vertical="center" wrapText="1"/>
    </xf>
    <xf numFmtId="0" fontId="15" fillId="6" borderId="235" xfId="6" applyFont="1" applyFill="1" applyBorder="1" applyAlignment="1">
      <alignment vertical="center" wrapText="1"/>
    </xf>
    <xf numFmtId="0" fontId="15" fillId="6" borderId="236" xfId="6" applyFont="1" applyFill="1" applyBorder="1" applyAlignment="1">
      <alignment vertical="center" wrapText="1"/>
    </xf>
    <xf numFmtId="0" fontId="15" fillId="6" borderId="237" xfId="6" applyFont="1" applyFill="1" applyBorder="1" applyAlignment="1">
      <alignment vertical="center" wrapText="1"/>
    </xf>
    <xf numFmtId="0" fontId="15" fillId="6" borderId="238" xfId="6" applyFont="1" applyFill="1" applyBorder="1" applyAlignment="1">
      <alignment vertical="center" wrapText="1"/>
    </xf>
    <xf numFmtId="0" fontId="15" fillId="6" borderId="234" xfId="6" applyFont="1" applyFill="1" applyBorder="1" applyAlignment="1">
      <alignment horizontal="center" vertical="center" wrapText="1"/>
    </xf>
    <xf numFmtId="0" fontId="15" fillId="6" borderId="235" xfId="6" applyFont="1" applyFill="1" applyBorder="1" applyAlignment="1">
      <alignment horizontal="center" vertical="center" wrapText="1"/>
    </xf>
    <xf numFmtId="0" fontId="14" fillId="6" borderId="230" xfId="8" quotePrefix="1" applyFont="1" applyFill="1" applyBorder="1" applyAlignment="1">
      <alignment vertical="center" wrapText="1"/>
    </xf>
    <xf numFmtId="0" fontId="15" fillId="6" borderId="13" xfId="8" applyFont="1" applyFill="1" applyBorder="1" applyAlignment="1">
      <alignment horizontal="center" vertical="center" wrapText="1"/>
    </xf>
    <xf numFmtId="0" fontId="15" fillId="6" borderId="16" xfId="8" applyFont="1" applyFill="1" applyBorder="1" applyAlignment="1">
      <alignment horizontal="center" vertical="center" wrapText="1"/>
    </xf>
    <xf numFmtId="0" fontId="15" fillId="6" borderId="234" xfId="8" applyFont="1" applyFill="1" applyBorder="1" applyAlignment="1">
      <alignment horizontal="center" vertical="center" wrapText="1"/>
    </xf>
    <xf numFmtId="0" fontId="15" fillId="6" borderId="235" xfId="8" applyFont="1" applyFill="1" applyBorder="1" applyAlignment="1">
      <alignment horizontal="center" vertical="center" wrapText="1"/>
    </xf>
    <xf numFmtId="0" fontId="15" fillId="6" borderId="236" xfId="8" applyFont="1" applyFill="1" applyBorder="1" applyAlignment="1">
      <alignment horizontal="center" vertical="center" wrapText="1"/>
    </xf>
    <xf numFmtId="0" fontId="15" fillId="6" borderId="237" xfId="8" applyFont="1" applyFill="1" applyBorder="1" applyAlignment="1">
      <alignment horizontal="center" vertical="center" wrapText="1"/>
    </xf>
    <xf numFmtId="0" fontId="15" fillId="6" borderId="238" xfId="8" applyFont="1" applyFill="1" applyBorder="1" applyAlignment="1">
      <alignment horizontal="center" vertical="center" wrapText="1"/>
    </xf>
    <xf numFmtId="0" fontId="14" fillId="6" borderId="239" xfId="6" applyFont="1" applyFill="1" applyBorder="1" applyAlignment="1">
      <alignment horizontal="center" vertical="center" wrapText="1"/>
    </xf>
    <xf numFmtId="0" fontId="14" fillId="6" borderId="235" xfId="6" applyFont="1" applyFill="1" applyBorder="1" applyAlignment="1">
      <alignment horizontal="center" vertical="center" wrapText="1"/>
    </xf>
    <xf numFmtId="0" fontId="14" fillId="6" borderId="240" xfId="6" applyFont="1" applyFill="1" applyBorder="1" applyAlignment="1">
      <alignment horizontal="center" vertical="center" wrapText="1"/>
    </xf>
    <xf numFmtId="0" fontId="15" fillId="6" borderId="34" xfId="6" applyFont="1" applyFill="1" applyBorder="1" applyAlignment="1">
      <alignment vertical="center" wrapText="1"/>
    </xf>
    <xf numFmtId="0" fontId="15" fillId="6" borderId="41" xfId="6" applyFont="1" applyFill="1" applyBorder="1" applyAlignment="1">
      <alignment vertical="center" wrapText="1"/>
    </xf>
    <xf numFmtId="0" fontId="14" fillId="6" borderId="35" xfId="6" applyFont="1" applyFill="1" applyBorder="1" applyAlignment="1">
      <alignment vertical="center" wrapText="1"/>
    </xf>
    <xf numFmtId="0" fontId="14" fillId="6" borderId="78" xfId="6" applyFont="1" applyFill="1" applyBorder="1" applyAlignment="1">
      <alignment vertical="center" wrapText="1"/>
    </xf>
    <xf numFmtId="0" fontId="15" fillId="6" borderId="96" xfId="6" applyFont="1" applyFill="1" applyBorder="1" applyAlignment="1">
      <alignment vertical="center" wrapText="1"/>
    </xf>
    <xf numFmtId="0" fontId="40" fillId="6" borderId="17" xfId="6" applyFont="1" applyFill="1" applyBorder="1" applyAlignment="1">
      <alignment horizontal="center" vertical="center" wrapText="1"/>
    </xf>
    <xf numFmtId="0" fontId="40" fillId="6" borderId="243" xfId="6" applyFont="1" applyFill="1" applyBorder="1" applyAlignment="1">
      <alignment horizontal="center" vertical="center" wrapText="1"/>
    </xf>
    <xf numFmtId="0" fontId="14" fillId="0" borderId="244" xfId="42" applyNumberFormat="1" applyFont="1" applyFill="1" applyBorder="1" applyAlignment="1">
      <alignment horizontal="center" vertical="center" wrapText="1"/>
    </xf>
    <xf numFmtId="0" fontId="14" fillId="0" borderId="68" xfId="42" applyNumberFormat="1" applyFont="1" applyFill="1" applyBorder="1" applyAlignment="1">
      <alignment horizontal="center" vertical="center" wrapText="1"/>
    </xf>
    <xf numFmtId="0" fontId="14" fillId="6" borderId="59" xfId="4" applyFont="1" applyFill="1" applyBorder="1" applyAlignment="1">
      <alignment horizontal="center" vertical="center" textRotation="255" wrapText="1"/>
    </xf>
    <xf numFmtId="0" fontId="15" fillId="6" borderId="221" xfId="40" applyFont="1" applyFill="1" applyBorder="1" applyAlignment="1">
      <alignment vertical="center" wrapText="1"/>
    </xf>
    <xf numFmtId="0" fontId="14" fillId="6" borderId="224" xfId="40" applyFont="1" applyFill="1" applyBorder="1" applyAlignment="1">
      <alignment vertical="center" wrapText="1"/>
    </xf>
    <xf numFmtId="0" fontId="14" fillId="6" borderId="87" xfId="4" applyFont="1" applyFill="1" applyBorder="1" applyAlignment="1">
      <alignment horizontal="center" vertical="center" textRotation="255" wrapText="1"/>
    </xf>
    <xf numFmtId="0" fontId="15" fillId="6" borderId="223" xfId="40" applyFont="1" applyFill="1" applyBorder="1" applyAlignment="1">
      <alignment vertical="center" wrapText="1"/>
    </xf>
    <xf numFmtId="0" fontId="15" fillId="6" borderId="245" xfId="40" applyFont="1" applyFill="1" applyBorder="1" applyAlignment="1">
      <alignment vertical="center" wrapText="1"/>
    </xf>
    <xf numFmtId="0" fontId="15" fillId="6" borderId="246" xfId="40" applyFont="1" applyFill="1" applyBorder="1" applyAlignment="1">
      <alignment vertical="center" wrapText="1"/>
    </xf>
    <xf numFmtId="0" fontId="14" fillId="0" borderId="224" xfId="40" applyFont="1" applyFill="1" applyBorder="1" applyAlignment="1">
      <alignment vertical="center" wrapText="1"/>
    </xf>
    <xf numFmtId="0" fontId="15" fillId="0" borderId="223" xfId="40" applyFont="1" applyFill="1" applyBorder="1" applyAlignment="1">
      <alignment vertical="center" wrapText="1"/>
    </xf>
    <xf numFmtId="0" fontId="15" fillId="6" borderId="226" xfId="40" applyFont="1" applyFill="1" applyBorder="1" applyAlignment="1">
      <alignment vertical="center" wrapText="1"/>
    </xf>
    <xf numFmtId="0" fontId="56" fillId="6" borderId="248" xfId="8" quotePrefix="1" applyFont="1" applyFill="1" applyBorder="1" applyAlignment="1">
      <alignment vertical="center" wrapText="1"/>
    </xf>
    <xf numFmtId="0" fontId="57" fillId="6" borderId="252" xfId="8" applyFont="1" applyFill="1" applyBorder="1" applyAlignment="1">
      <alignment vertical="center" wrapText="1"/>
    </xf>
    <xf numFmtId="0" fontId="57" fillId="6" borderId="253" xfId="8" applyFont="1" applyFill="1" applyBorder="1" applyAlignment="1">
      <alignment vertical="center" wrapText="1"/>
    </xf>
    <xf numFmtId="0" fontId="57" fillId="6" borderId="254" xfId="8" applyFont="1" applyFill="1" applyBorder="1" applyAlignment="1">
      <alignment vertical="center" wrapText="1"/>
    </xf>
    <xf numFmtId="0" fontId="57" fillId="6" borderId="251" xfId="8" applyFont="1" applyFill="1" applyBorder="1" applyAlignment="1">
      <alignment vertical="center" wrapText="1"/>
    </xf>
    <xf numFmtId="0" fontId="57" fillId="6" borderId="255" xfId="8" applyFont="1" applyFill="1" applyBorder="1" applyAlignment="1">
      <alignment vertical="center" wrapText="1"/>
    </xf>
    <xf numFmtId="0" fontId="57" fillId="6" borderId="248" xfId="8" applyFont="1" applyFill="1" applyBorder="1" applyAlignment="1">
      <alignment vertical="center" wrapText="1"/>
    </xf>
    <xf numFmtId="0" fontId="57" fillId="6" borderId="250" xfId="8" applyFont="1" applyFill="1" applyBorder="1" applyAlignment="1">
      <alignment vertical="center" wrapText="1"/>
    </xf>
    <xf numFmtId="0" fontId="57" fillId="6" borderId="219" xfId="6" applyFont="1" applyFill="1" applyBorder="1" applyAlignment="1">
      <alignment horizontal="center" vertical="center" wrapText="1"/>
    </xf>
    <xf numFmtId="0" fontId="57" fillId="6" borderId="42" xfId="6" applyFont="1" applyFill="1" applyBorder="1" applyAlignment="1">
      <alignment horizontal="center" vertical="center" wrapText="1"/>
    </xf>
    <xf numFmtId="0" fontId="60" fillId="6" borderId="251" xfId="6" applyFont="1" applyFill="1" applyBorder="1" applyAlignment="1">
      <alignment vertical="center" wrapText="1"/>
    </xf>
    <xf numFmtId="0" fontId="3" fillId="6" borderId="120" xfId="3" quotePrefix="1" applyFont="1" applyFill="1" applyBorder="1" applyAlignment="1">
      <alignment horizontal="center" vertical="center" wrapText="1"/>
    </xf>
    <xf numFmtId="0" fontId="3" fillId="6" borderId="116" xfId="3" quotePrefix="1" applyFont="1" applyFill="1" applyBorder="1" applyAlignment="1">
      <alignment horizontal="center" vertical="center" wrapText="1"/>
    </xf>
    <xf numFmtId="0" fontId="58" fillId="6" borderId="200" xfId="0" applyFont="1" applyFill="1" applyBorder="1" applyAlignment="1">
      <alignment horizontal="left" vertical="center" wrapText="1"/>
    </xf>
    <xf numFmtId="0" fontId="58" fillId="6" borderId="200" xfId="0" applyFont="1" applyFill="1" applyBorder="1" applyAlignment="1">
      <alignment horizontal="justify" vertical="center" wrapText="1"/>
    </xf>
    <xf numFmtId="0" fontId="14" fillId="6" borderId="251" xfId="8" applyFont="1" applyFill="1" applyBorder="1" applyAlignment="1">
      <alignment vertical="center" wrapText="1"/>
    </xf>
    <xf numFmtId="0" fontId="15" fillId="6" borderId="241" xfId="8" applyFont="1" applyFill="1" applyBorder="1" applyAlignment="1">
      <alignment horizontal="center" vertical="center" wrapText="1"/>
    </xf>
    <xf numFmtId="0" fontId="15" fillId="6" borderId="242" xfId="8" applyFont="1" applyFill="1" applyBorder="1" applyAlignment="1">
      <alignment horizontal="center" vertical="center" wrapText="1"/>
    </xf>
    <xf numFmtId="0" fontId="14" fillId="6" borderId="238" xfId="8" applyFont="1" applyFill="1" applyBorder="1" applyAlignment="1">
      <alignment horizontal="center" vertical="center" wrapText="1"/>
    </xf>
    <xf numFmtId="0" fontId="14" fillId="6" borderId="243" xfId="8" applyFont="1" applyFill="1" applyBorder="1" applyAlignment="1">
      <alignment horizontal="center" vertical="center" wrapText="1"/>
    </xf>
    <xf numFmtId="0" fontId="14" fillId="6" borderId="237" xfId="6" applyFont="1" applyFill="1" applyBorder="1" applyAlignment="1">
      <alignment horizontal="center" vertical="center" wrapText="1"/>
    </xf>
    <xf numFmtId="0" fontId="14" fillId="6" borderId="242" xfId="6" applyFont="1" applyFill="1" applyBorder="1" applyAlignment="1">
      <alignment horizontal="center" vertical="center" wrapText="1"/>
    </xf>
    <xf numFmtId="0" fontId="14" fillId="6" borderId="243" xfId="6" applyFont="1" applyFill="1" applyBorder="1" applyAlignment="1">
      <alignment horizontal="center" vertical="center" wrapText="1"/>
    </xf>
    <xf numFmtId="0" fontId="14" fillId="6" borderId="199" xfId="6" applyFont="1" applyFill="1" applyBorder="1" applyAlignment="1">
      <alignment horizontal="center" vertical="center" wrapText="1"/>
    </xf>
    <xf numFmtId="0" fontId="14" fillId="6" borderId="200" xfId="6" applyFont="1" applyFill="1" applyBorder="1" applyAlignment="1">
      <alignment horizontal="center" vertical="center" wrapText="1"/>
    </xf>
    <xf numFmtId="0" fontId="14" fillId="6" borderId="241" xfId="6" applyFont="1" applyFill="1" applyBorder="1" applyAlignment="1">
      <alignment horizontal="center" vertical="center" wrapText="1"/>
    </xf>
    <xf numFmtId="0" fontId="14" fillId="6" borderId="251" xfId="3" applyFont="1" applyFill="1" applyBorder="1" applyAlignment="1">
      <alignment horizontal="center" vertical="center" textRotation="255" wrapText="1"/>
    </xf>
    <xf numFmtId="0" fontId="14" fillId="6" borderId="199" xfId="8" applyFont="1" applyFill="1" applyBorder="1" applyAlignment="1">
      <alignment horizontal="center" vertical="center" wrapText="1"/>
    </xf>
    <xf numFmtId="0" fontId="14" fillId="6" borderId="200" xfId="8" applyFont="1" applyFill="1" applyBorder="1" applyAlignment="1">
      <alignment horizontal="center" vertical="center" wrapText="1"/>
    </xf>
    <xf numFmtId="0" fontId="14" fillId="6" borderId="197" xfId="8" applyFont="1" applyFill="1" applyBorder="1" applyAlignment="1">
      <alignment horizontal="center" vertical="center" wrapText="1"/>
    </xf>
    <xf numFmtId="0" fontId="14" fillId="6" borderId="196" xfId="8" applyFont="1" applyFill="1" applyBorder="1" applyAlignment="1">
      <alignment horizontal="center" vertical="center" wrapText="1"/>
    </xf>
    <xf numFmtId="0" fontId="14" fillId="6" borderId="218" xfId="8" applyFont="1" applyFill="1" applyBorder="1" applyAlignment="1">
      <alignment horizontal="center" vertical="center" wrapText="1"/>
    </xf>
    <xf numFmtId="0" fontId="14" fillId="6" borderId="32" xfId="6" applyFont="1" applyFill="1" applyBorder="1" applyAlignment="1">
      <alignment horizontal="center" vertical="center" wrapText="1"/>
    </xf>
    <xf numFmtId="0" fontId="14" fillId="6" borderId="241" xfId="8" applyFont="1" applyFill="1" applyBorder="1" applyAlignment="1">
      <alignment horizontal="center" vertical="center" wrapText="1"/>
    </xf>
    <xf numFmtId="0" fontId="14" fillId="6" borderId="197" xfId="6" applyFont="1" applyFill="1" applyBorder="1" applyAlignment="1">
      <alignment horizontal="center" vertical="center" wrapText="1"/>
    </xf>
    <xf numFmtId="0" fontId="16" fillId="6" borderId="116" xfId="0" applyFont="1" applyFill="1" applyBorder="1" applyAlignment="1">
      <alignment horizontal="left" vertical="center" wrapText="1"/>
    </xf>
    <xf numFmtId="0" fontId="14" fillId="6" borderId="253" xfId="6" applyFont="1" applyFill="1" applyBorder="1" applyAlignment="1">
      <alignment horizontal="center" vertical="center" wrapText="1"/>
    </xf>
    <xf numFmtId="0" fontId="14" fillId="6" borderId="254" xfId="6" applyFont="1" applyFill="1" applyBorder="1" applyAlignment="1">
      <alignment horizontal="center" vertical="center" wrapText="1"/>
    </xf>
    <xf numFmtId="0" fontId="28" fillId="6" borderId="16" xfId="21" applyFont="1" applyFill="1" applyBorder="1" applyAlignment="1">
      <alignment vertical="center" wrapText="1"/>
    </xf>
    <xf numFmtId="0" fontId="95" fillId="6" borderId="45" xfId="21" applyFont="1" applyFill="1" applyBorder="1" applyAlignment="1">
      <alignment horizontal="center" vertical="center" wrapText="1"/>
    </xf>
    <xf numFmtId="0" fontId="95" fillId="6" borderId="8" xfId="21" applyFont="1" applyFill="1" applyBorder="1" applyAlignment="1">
      <alignment horizontal="center" vertical="center" wrapText="1"/>
    </xf>
    <xf numFmtId="0" fontId="95" fillId="6" borderId="46" xfId="21" applyFont="1" applyFill="1" applyBorder="1" applyAlignment="1">
      <alignment horizontal="center" vertical="center" wrapText="1"/>
    </xf>
    <xf numFmtId="0" fontId="95" fillId="6" borderId="39" xfId="21" applyFont="1" applyFill="1" applyBorder="1" applyAlignment="1">
      <alignment horizontal="center" vertical="center" wrapText="1"/>
    </xf>
    <xf numFmtId="0" fontId="40" fillId="6" borderId="20" xfId="8" applyFont="1" applyFill="1" applyBorder="1" applyAlignment="1">
      <alignment horizontal="center" vertical="center" wrapText="1"/>
    </xf>
    <xf numFmtId="0" fontId="40" fillId="6" borderId="17" xfId="8" applyFont="1" applyFill="1" applyBorder="1" applyAlignment="1">
      <alignment horizontal="center" vertical="center" wrapText="1"/>
    </xf>
    <xf numFmtId="0" fontId="20" fillId="6" borderId="19" xfId="6" applyFont="1" applyFill="1" applyBorder="1" applyAlignment="1">
      <alignment horizontal="center" vertical="center" wrapText="1"/>
    </xf>
    <xf numFmtId="0" fontId="20" fillId="6" borderId="17" xfId="6" applyFont="1" applyFill="1" applyBorder="1" applyAlignment="1">
      <alignment horizontal="center" vertical="center" wrapText="1"/>
    </xf>
    <xf numFmtId="0" fontId="40" fillId="6" borderId="19" xfId="6" applyFont="1" applyFill="1" applyBorder="1" applyAlignment="1">
      <alignment horizontal="center" vertical="center" wrapText="1"/>
    </xf>
    <xf numFmtId="0" fontId="20" fillId="6" borderId="41" xfId="6" applyFont="1" applyFill="1" applyBorder="1" applyAlignment="1">
      <alignment horizontal="center" vertical="center" wrapText="1"/>
    </xf>
    <xf numFmtId="0" fontId="20" fillId="6" borderId="35" xfId="6" applyFont="1" applyFill="1" applyBorder="1" applyAlignment="1">
      <alignment horizontal="center" vertical="center" wrapText="1"/>
    </xf>
    <xf numFmtId="0" fontId="14" fillId="6" borderId="122" xfId="6" applyFont="1" applyFill="1" applyBorder="1" applyAlignment="1">
      <alignment horizontal="center" vertical="center" wrapText="1"/>
    </xf>
    <xf numFmtId="0" fontId="14" fillId="6" borderId="253" xfId="3" applyFont="1" applyFill="1" applyBorder="1" applyAlignment="1">
      <alignment horizontal="center" vertical="center" textRotation="255" wrapText="1"/>
    </xf>
    <xf numFmtId="0" fontId="14" fillId="6" borderId="91" xfId="3" applyFont="1" applyFill="1" applyBorder="1" applyAlignment="1">
      <alignment horizontal="center" vertical="center" textRotation="255" wrapText="1"/>
    </xf>
    <xf numFmtId="0" fontId="14" fillId="0" borderId="252" xfId="6" applyFont="1" applyFill="1" applyBorder="1" applyAlignment="1">
      <alignment horizontal="center" vertical="center" wrapText="1"/>
    </xf>
    <xf numFmtId="0" fontId="14" fillId="0" borderId="253" xfId="6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 wrapText="1"/>
    </xf>
    <xf numFmtId="0" fontId="40" fillId="0" borderId="19" xfId="6" applyFont="1" applyFill="1" applyBorder="1" applyAlignment="1">
      <alignment horizontal="center" vertical="center" wrapText="1"/>
    </xf>
    <xf numFmtId="0" fontId="14" fillId="0" borderId="199" xfId="6" applyFont="1" applyFill="1" applyBorder="1" applyAlignment="1">
      <alignment horizontal="center" vertical="center" wrapText="1"/>
    </xf>
    <xf numFmtId="0" fontId="14" fillId="0" borderId="19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vertical="center" wrapText="1"/>
    </xf>
    <xf numFmtId="0" fontId="15" fillId="0" borderId="90" xfId="6" applyFont="1" applyFill="1" applyBorder="1" applyAlignment="1">
      <alignment vertical="center" wrapText="1"/>
    </xf>
    <xf numFmtId="0" fontId="15" fillId="0" borderId="91" xfId="6" applyFont="1" applyFill="1" applyBorder="1" applyAlignment="1">
      <alignment vertical="center" wrapText="1"/>
    </xf>
    <xf numFmtId="0" fontId="15" fillId="0" borderId="27" xfId="6" applyFont="1" applyFill="1" applyBorder="1" applyAlignment="1">
      <alignment vertical="center" wrapText="1"/>
    </xf>
    <xf numFmtId="0" fontId="15" fillId="0" borderId="173" xfId="6" applyFont="1" applyFill="1" applyBorder="1" applyAlignment="1">
      <alignment vertical="center" wrapText="1"/>
    </xf>
    <xf numFmtId="0" fontId="15" fillId="0" borderId="252" xfId="6" applyFont="1" applyFill="1" applyBorder="1" applyAlignment="1">
      <alignment vertical="center" wrapText="1"/>
    </xf>
    <xf numFmtId="0" fontId="15" fillId="0" borderId="253" xfId="6" applyFont="1" applyFill="1" applyBorder="1" applyAlignment="1">
      <alignment vertical="center" wrapText="1"/>
    </xf>
    <xf numFmtId="0" fontId="15" fillId="0" borderId="254" xfId="6" applyFont="1" applyFill="1" applyBorder="1" applyAlignment="1">
      <alignment vertical="center" wrapText="1"/>
    </xf>
    <xf numFmtId="0" fontId="15" fillId="0" borderId="251" xfId="6" applyFont="1" applyFill="1" applyBorder="1" applyAlignment="1">
      <alignment vertical="center" wrapText="1"/>
    </xf>
    <xf numFmtId="0" fontId="15" fillId="0" borderId="255" xfId="6" applyFont="1" applyFill="1" applyBorder="1" applyAlignment="1">
      <alignment vertical="center" wrapText="1"/>
    </xf>
    <xf numFmtId="0" fontId="15" fillId="0" borderId="252" xfId="6" applyFont="1" applyFill="1" applyBorder="1" applyAlignment="1">
      <alignment horizontal="center" vertical="center" wrapText="1"/>
    </xf>
    <xf numFmtId="0" fontId="15" fillId="0" borderId="253" xfId="6" applyFont="1" applyFill="1" applyBorder="1" applyAlignment="1">
      <alignment horizontal="center" vertical="center" wrapText="1"/>
    </xf>
    <xf numFmtId="0" fontId="15" fillId="6" borderId="254" xfId="6" applyFont="1" applyFill="1" applyBorder="1" applyAlignment="1">
      <alignment horizontal="center" vertical="center" wrapText="1"/>
    </xf>
    <xf numFmtId="0" fontId="39" fillId="6" borderId="238" xfId="0" applyFont="1" applyFill="1" applyBorder="1" applyAlignment="1">
      <alignment horizontal="justify" vertical="center" wrapText="1"/>
    </xf>
    <xf numFmtId="0" fontId="40" fillId="0" borderId="241" xfId="8" applyFont="1" applyFill="1" applyBorder="1" applyAlignment="1">
      <alignment horizontal="center" vertical="center" wrapText="1"/>
    </xf>
    <xf numFmtId="0" fontId="40" fillId="0" borderId="242" xfId="8" applyFont="1" applyFill="1" applyBorder="1" applyAlignment="1">
      <alignment horizontal="center" vertical="center" wrapText="1"/>
    </xf>
    <xf numFmtId="0" fontId="40" fillId="0" borderId="243" xfId="8" applyFont="1" applyFill="1" applyBorder="1" applyAlignment="1">
      <alignment horizontal="center" vertical="center" wrapText="1"/>
    </xf>
    <xf numFmtId="0" fontId="40" fillId="0" borderId="257" xfId="8" applyFont="1" applyFill="1" applyBorder="1" applyAlignment="1">
      <alignment horizontal="center" vertical="center" wrapText="1"/>
    </xf>
    <xf numFmtId="0" fontId="40" fillId="0" borderId="256" xfId="8" applyFont="1" applyFill="1" applyBorder="1" applyAlignment="1">
      <alignment horizontal="center" vertical="center" wrapText="1"/>
    </xf>
    <xf numFmtId="0" fontId="40" fillId="0" borderId="240" xfId="8" applyFont="1" applyFill="1" applyBorder="1" applyAlignment="1">
      <alignment horizontal="center" vertical="center" wrapText="1"/>
    </xf>
    <xf numFmtId="0" fontId="40" fillId="0" borderId="237" xfId="8" applyFont="1" applyFill="1" applyBorder="1" applyAlignment="1">
      <alignment horizontal="center" vertical="center" wrapText="1"/>
    </xf>
    <xf numFmtId="0" fontId="40" fillId="0" borderId="241" xfId="6" applyFont="1" applyFill="1" applyBorder="1" applyAlignment="1">
      <alignment horizontal="center" vertical="center" wrapText="1"/>
    </xf>
    <xf numFmtId="0" fontId="40" fillId="0" borderId="242" xfId="6" applyFont="1" applyFill="1" applyBorder="1" applyAlignment="1">
      <alignment horizontal="center" vertical="center" wrapText="1"/>
    </xf>
    <xf numFmtId="0" fontId="31" fillId="6" borderId="258" xfId="8" quotePrefix="1" applyFont="1" applyFill="1" applyBorder="1" applyAlignment="1">
      <alignment vertical="center" wrapText="1"/>
    </xf>
    <xf numFmtId="0" fontId="14" fillId="6" borderId="258" xfId="8" applyFont="1" applyFill="1" applyBorder="1" applyAlignment="1">
      <alignment horizontal="center" vertical="center" wrapText="1"/>
    </xf>
    <xf numFmtId="0" fontId="30" fillId="6" borderId="258" xfId="0" applyFont="1" applyFill="1" applyBorder="1" applyAlignment="1">
      <alignment horizontal="left" vertical="center" wrapText="1"/>
    </xf>
    <xf numFmtId="0" fontId="105" fillId="6" borderId="258" xfId="0" applyFont="1" applyFill="1" applyBorder="1" applyAlignment="1">
      <alignment horizontal="left" vertical="center" wrapText="1"/>
    </xf>
    <xf numFmtId="0" fontId="57" fillId="6" borderId="121" xfId="8" applyFont="1" applyFill="1" applyBorder="1" applyAlignment="1">
      <alignment horizontal="center" vertical="center" wrapText="1"/>
    </xf>
    <xf numFmtId="0" fontId="57" fillId="6" borderId="122" xfId="8" applyFont="1" applyFill="1" applyBorder="1" applyAlignment="1">
      <alignment horizontal="center" vertical="center" wrapText="1"/>
    </xf>
    <xf numFmtId="0" fontId="57" fillId="6" borderId="123" xfId="8" applyFont="1" applyFill="1" applyBorder="1" applyAlignment="1">
      <alignment horizontal="center" vertical="center" wrapText="1"/>
    </xf>
    <xf numFmtId="0" fontId="57" fillId="6" borderId="118" xfId="8" applyFont="1" applyFill="1" applyBorder="1" applyAlignment="1">
      <alignment horizontal="center" vertical="center" wrapText="1"/>
    </xf>
    <xf numFmtId="0" fontId="57" fillId="6" borderId="119" xfId="8" applyFont="1" applyFill="1" applyBorder="1" applyAlignment="1">
      <alignment horizontal="center" vertical="center" wrapText="1"/>
    </xf>
    <xf numFmtId="0" fontId="57" fillId="6" borderId="121" xfId="6" applyFont="1" applyFill="1" applyBorder="1" applyAlignment="1">
      <alignment horizontal="center" vertical="center" wrapText="1"/>
    </xf>
    <xf numFmtId="0" fontId="57" fillId="6" borderId="122" xfId="6" applyFont="1" applyFill="1" applyBorder="1" applyAlignment="1">
      <alignment horizontal="center" vertical="center" wrapText="1"/>
    </xf>
    <xf numFmtId="0" fontId="110" fillId="6" borderId="120" xfId="0" applyFont="1" applyFill="1" applyBorder="1" applyAlignment="1">
      <alignment horizontal="center" vertical="center"/>
    </xf>
    <xf numFmtId="0" fontId="110" fillId="6" borderId="9" xfId="0" applyFont="1" applyFill="1" applyBorder="1" applyAlignment="1">
      <alignment horizontal="center" vertical="center"/>
    </xf>
    <xf numFmtId="0" fontId="110" fillId="6" borderId="197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wrapText="1"/>
    </xf>
    <xf numFmtId="0" fontId="20" fillId="0" borderId="41" xfId="8" applyFont="1" applyFill="1" applyBorder="1" applyAlignment="1">
      <alignment horizontal="center" vertical="center" wrapText="1"/>
    </xf>
    <xf numFmtId="0" fontId="20" fillId="0" borderId="34" xfId="8" applyFont="1" applyFill="1" applyBorder="1" applyAlignment="1">
      <alignment horizontal="center" vertical="center" wrapText="1"/>
    </xf>
    <xf numFmtId="0" fontId="20" fillId="0" borderId="35" xfId="8" applyFont="1" applyFill="1" applyBorder="1" applyAlignment="1">
      <alignment horizontal="center" vertical="center" wrapText="1"/>
    </xf>
    <xf numFmtId="0" fontId="14" fillId="6" borderId="250" xfId="6" applyFont="1" applyFill="1" applyBorder="1" applyAlignment="1">
      <alignment horizontal="center" vertical="center" wrapText="1"/>
    </xf>
    <xf numFmtId="0" fontId="15" fillId="0" borderId="12" xfId="6" applyFont="1" applyFill="1" applyBorder="1" applyAlignment="1">
      <alignment vertical="center" wrapText="1"/>
    </xf>
    <xf numFmtId="0" fontId="15" fillId="0" borderId="7" xfId="6" applyFont="1" applyFill="1" applyBorder="1" applyAlignment="1">
      <alignment vertical="center" wrapText="1"/>
    </xf>
    <xf numFmtId="0" fontId="15" fillId="0" borderId="13" xfId="6" applyFont="1" applyFill="1" applyBorder="1" applyAlignment="1">
      <alignment vertical="center" wrapText="1"/>
    </xf>
    <xf numFmtId="0" fontId="15" fillId="0" borderId="15" xfId="6" applyFont="1" applyFill="1" applyBorder="1" applyAlignment="1">
      <alignment vertical="center" wrapText="1"/>
    </xf>
    <xf numFmtId="0" fontId="15" fillId="0" borderId="16" xfId="6" applyFont="1" applyFill="1" applyBorder="1" applyAlignment="1">
      <alignment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58" fillId="6" borderId="122" xfId="0" applyFont="1" applyFill="1" applyBorder="1" applyAlignment="1">
      <alignment horizontal="justify" vertical="center" wrapText="1"/>
    </xf>
    <xf numFmtId="0" fontId="14" fillId="6" borderId="127" xfId="8" quotePrefix="1" applyFont="1" applyFill="1" applyBorder="1" applyAlignment="1">
      <alignment vertical="center" wrapText="1"/>
    </xf>
    <xf numFmtId="0" fontId="57" fillId="6" borderId="12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wrapText="1"/>
    </xf>
    <xf numFmtId="0" fontId="111" fillId="0" borderId="153" xfId="0" applyFont="1" applyFill="1" applyBorder="1" applyAlignment="1">
      <alignment horizontal="justify" vertical="center" wrapText="1"/>
    </xf>
    <xf numFmtId="0" fontId="112" fillId="0" borderId="59" xfId="42" applyFont="1" applyFill="1" applyBorder="1" applyAlignment="1">
      <alignment vertical="center" wrapText="1"/>
    </xf>
    <xf numFmtId="0" fontId="111" fillId="0" borderId="153" xfId="0" applyFont="1" applyFill="1" applyBorder="1" applyAlignment="1">
      <alignment horizontal="left" vertical="center" wrapText="1"/>
    </xf>
    <xf numFmtId="0" fontId="113" fillId="0" borderId="151" xfId="0" applyFont="1" applyFill="1" applyBorder="1" applyAlignment="1">
      <alignment horizontal="left" vertical="center" wrapText="1"/>
    </xf>
    <xf numFmtId="0" fontId="114" fillId="0" borderId="153" xfId="42" applyFont="1" applyFill="1" applyBorder="1" applyAlignment="1">
      <alignment vertical="center" wrapText="1"/>
    </xf>
    <xf numFmtId="0" fontId="114" fillId="0" borderId="59" xfId="42" applyFont="1" applyFill="1" applyBorder="1" applyAlignment="1">
      <alignment vertical="center" wrapText="1"/>
    </xf>
    <xf numFmtId="0" fontId="113" fillId="0" borderId="153" xfId="0" applyFont="1" applyFill="1" applyBorder="1" applyAlignment="1">
      <alignment horizontal="left" vertical="center" wrapText="1"/>
    </xf>
    <xf numFmtId="0" fontId="114" fillId="0" borderId="154" xfId="42" applyFont="1" applyFill="1" applyBorder="1" applyAlignment="1">
      <alignment vertical="center" wrapText="1"/>
    </xf>
    <xf numFmtId="0" fontId="115" fillId="0" borderId="154" xfId="0" applyFont="1" applyFill="1" applyBorder="1" applyAlignment="1">
      <alignment horizontal="center"/>
    </xf>
    <xf numFmtId="0" fontId="55" fillId="6" borderId="190" xfId="13" applyFont="1" applyFill="1" applyBorder="1" applyAlignment="1">
      <alignment horizontal="center" vertical="center" wrapText="1"/>
    </xf>
    <xf numFmtId="0" fontId="55" fillId="6" borderId="40" xfId="3" applyFont="1" applyFill="1" applyBorder="1" applyAlignment="1">
      <alignment horizontal="center" vertical="center" wrapText="1"/>
    </xf>
    <xf numFmtId="0" fontId="55" fillId="6" borderId="27" xfId="3" applyFont="1" applyFill="1" applyBorder="1" applyAlignment="1">
      <alignment horizontal="center" vertical="center" wrapText="1"/>
    </xf>
    <xf numFmtId="0" fontId="55" fillId="6" borderId="0" xfId="3" applyFont="1" applyFill="1" applyBorder="1" applyAlignment="1">
      <alignment horizontal="center" vertical="center" wrapText="1"/>
    </xf>
    <xf numFmtId="0" fontId="55" fillId="6" borderId="190" xfId="3" applyFont="1" applyFill="1" applyBorder="1" applyAlignment="1">
      <alignment horizontal="center" vertical="center" wrapText="1"/>
    </xf>
    <xf numFmtId="0" fontId="55" fillId="6" borderId="251" xfId="3" applyFont="1" applyFill="1" applyBorder="1" applyAlignment="1">
      <alignment horizontal="center" vertical="center" wrapText="1"/>
    </xf>
    <xf numFmtId="0" fontId="55" fillId="6" borderId="28" xfId="3" applyFont="1" applyFill="1" applyBorder="1" applyAlignment="1">
      <alignment horizontal="center" vertical="center" wrapText="1"/>
    </xf>
    <xf numFmtId="0" fontId="61" fillId="6" borderId="248" xfId="0" applyFont="1" applyFill="1" applyBorder="1" applyAlignment="1">
      <alignment horizontal="left" vertical="center" wrapText="1"/>
    </xf>
    <xf numFmtId="0" fontId="57" fillId="6" borderId="47" xfId="8" applyFont="1" applyFill="1" applyBorder="1" applyAlignment="1">
      <alignment horizontal="center" vertical="center" wrapText="1"/>
    </xf>
    <xf numFmtId="0" fontId="57" fillId="6" borderId="44" xfId="8" applyFont="1" applyFill="1" applyBorder="1" applyAlignment="1">
      <alignment horizontal="center" vertical="center" wrapText="1"/>
    </xf>
    <xf numFmtId="0" fontId="57" fillId="6" borderId="251" xfId="3" applyFont="1" applyFill="1" applyBorder="1" applyAlignment="1">
      <alignment horizontal="center" vertical="center" textRotation="255" wrapText="1"/>
    </xf>
    <xf numFmtId="0" fontId="60" fillId="6" borderId="253" xfId="6" applyFont="1" applyFill="1" applyBorder="1" applyAlignment="1">
      <alignment vertical="center" wrapText="1"/>
    </xf>
    <xf numFmtId="0" fontId="57" fillId="6" borderId="255" xfId="6" applyFont="1" applyFill="1" applyBorder="1" applyAlignment="1">
      <alignment vertical="center" wrapText="1"/>
    </xf>
    <xf numFmtId="0" fontId="57" fillId="6" borderId="254" xfId="6" applyFont="1" applyFill="1" applyBorder="1" applyAlignment="1">
      <alignment vertical="center" wrapText="1"/>
    </xf>
    <xf numFmtId="0" fontId="57" fillId="6" borderId="248" xfId="6" applyFont="1" applyFill="1" applyBorder="1" applyAlignment="1">
      <alignment horizontal="center" vertical="center" wrapText="1"/>
    </xf>
    <xf numFmtId="0" fontId="57" fillId="6" borderId="253" xfId="6" applyFont="1" applyFill="1" applyBorder="1" applyAlignment="1">
      <alignment horizontal="center" vertical="center" wrapText="1"/>
    </xf>
    <xf numFmtId="0" fontId="57" fillId="6" borderId="250" xfId="6" applyFont="1" applyFill="1" applyBorder="1" applyAlignment="1">
      <alignment horizontal="center" vertical="center" wrapText="1"/>
    </xf>
    <xf numFmtId="0" fontId="57" fillId="6" borderId="259" xfId="8" applyFont="1" applyFill="1" applyBorder="1" applyAlignment="1">
      <alignment horizontal="center" vertical="center" wrapText="1"/>
    </xf>
    <xf numFmtId="0" fontId="60" fillId="6" borderId="252" xfId="6" applyFont="1" applyFill="1" applyBorder="1" applyAlignment="1">
      <alignment vertical="center" wrapText="1"/>
    </xf>
    <xf numFmtId="0" fontId="60" fillId="6" borderId="254" xfId="6" applyFont="1" applyFill="1" applyBorder="1" applyAlignment="1">
      <alignment vertical="center" wrapText="1"/>
    </xf>
    <xf numFmtId="0" fontId="60" fillId="6" borderId="255" xfId="6" applyFont="1" applyFill="1" applyBorder="1" applyAlignment="1">
      <alignment vertical="center" wrapText="1"/>
    </xf>
    <xf numFmtId="0" fontId="116" fillId="6" borderId="116" xfId="0" applyFont="1" applyFill="1" applyBorder="1" applyAlignment="1">
      <alignment horizontal="left" vertical="center" wrapText="1"/>
    </xf>
    <xf numFmtId="0" fontId="58" fillId="6" borderId="248" xfId="0" applyFont="1" applyFill="1" applyBorder="1" applyAlignment="1">
      <alignment horizontal="justify" vertical="center" wrapText="1"/>
    </xf>
    <xf numFmtId="0" fontId="59" fillId="6" borderId="9" xfId="8" applyFont="1" applyFill="1" applyBorder="1" applyAlignment="1">
      <alignment vertical="center" wrapText="1"/>
    </xf>
    <xf numFmtId="0" fontId="110" fillId="6" borderId="120" xfId="8" applyFont="1" applyFill="1" applyBorder="1" applyAlignment="1">
      <alignment horizontal="center" vertical="center" wrapText="1"/>
    </xf>
    <xf numFmtId="0" fontId="40" fillId="6" borderId="26" xfId="8" applyFont="1" applyFill="1" applyBorder="1" applyAlignment="1">
      <alignment horizontal="center" vertical="center" wrapText="1"/>
    </xf>
    <xf numFmtId="0" fontId="40" fillId="6" borderId="36" xfId="8" applyFont="1" applyFill="1" applyBorder="1" applyAlignment="1">
      <alignment horizontal="center" vertical="center" wrapText="1"/>
    </xf>
    <xf numFmtId="0" fontId="20" fillId="0" borderId="29" xfId="8" applyFont="1" applyFill="1" applyBorder="1" applyAlignment="1">
      <alignment horizontal="center" vertical="center" wrapText="1"/>
    </xf>
    <xf numFmtId="0" fontId="20" fillId="0" borderId="30" xfId="8" applyFont="1" applyFill="1" applyBorder="1" applyAlignment="1">
      <alignment horizontal="center" vertical="center" wrapText="1"/>
    </xf>
    <xf numFmtId="0" fontId="20" fillId="0" borderId="32" xfId="8" applyFont="1" applyFill="1" applyBorder="1" applyAlignment="1">
      <alignment horizontal="center" vertical="center" wrapText="1"/>
    </xf>
    <xf numFmtId="0" fontId="20" fillId="6" borderId="30" xfId="6" applyFont="1" applyFill="1" applyBorder="1" applyAlignment="1">
      <alignment horizontal="center" vertical="center" wrapText="1"/>
    </xf>
    <xf numFmtId="0" fontId="20" fillId="6" borderId="77" xfId="6" applyFont="1" applyFill="1" applyBorder="1" applyAlignment="1">
      <alignment horizontal="center" vertical="center" wrapText="1"/>
    </xf>
    <xf numFmtId="0" fontId="14" fillId="0" borderId="120" xfId="3" applyFont="1" applyFill="1" applyBorder="1" applyAlignment="1">
      <alignment horizontal="center" vertical="center" textRotation="255" wrapText="1"/>
    </xf>
    <xf numFmtId="0" fontId="14" fillId="0" borderId="49" xfId="3" applyFont="1" applyFill="1" applyBorder="1" applyAlignment="1">
      <alignment horizontal="center" vertical="center" textRotation="255" wrapText="1"/>
    </xf>
    <xf numFmtId="0" fontId="20" fillId="6" borderId="29" xfId="6" applyFont="1" applyFill="1" applyBorder="1" applyAlignment="1">
      <alignment horizontal="center" vertical="center" wrapText="1"/>
    </xf>
    <xf numFmtId="0" fontId="20" fillId="6" borderId="32" xfId="6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0" fontId="15" fillId="0" borderId="20" xfId="4" applyFont="1" applyFill="1" applyBorder="1" applyAlignment="1">
      <alignment horizontal="center" vertical="center" wrapText="1"/>
    </xf>
    <xf numFmtId="0" fontId="15" fillId="0" borderId="30" xfId="4" applyFont="1" applyFill="1" applyBorder="1" applyAlignment="1">
      <alignment horizontal="center" vertical="center" wrapText="1"/>
    </xf>
    <xf numFmtId="0" fontId="43" fillId="6" borderId="59" xfId="14" applyFont="1" applyFill="1" applyBorder="1" applyAlignment="1">
      <alignment horizontal="left" vertical="center" wrapText="1"/>
    </xf>
    <xf numFmtId="0" fontId="15" fillId="6" borderId="20" xfId="4" applyFont="1" applyFill="1" applyBorder="1" applyAlignment="1">
      <alignment horizontal="center" vertical="center" wrapText="1"/>
    </xf>
    <xf numFmtId="0" fontId="15" fillId="6" borderId="30" xfId="4" applyFont="1" applyFill="1" applyBorder="1" applyAlignment="1">
      <alignment horizontal="center" vertical="center" wrapText="1"/>
    </xf>
    <xf numFmtId="0" fontId="43" fillId="6" borderId="260" xfId="14" applyFont="1" applyFill="1" applyBorder="1" applyAlignment="1">
      <alignment horizontal="left" vertical="center" wrapText="1"/>
    </xf>
    <xf numFmtId="0" fontId="15" fillId="0" borderId="261" xfId="4" applyFont="1" applyFill="1" applyBorder="1" applyAlignment="1">
      <alignment horizontal="center" vertical="center" wrapText="1"/>
    </xf>
    <xf numFmtId="0" fontId="15" fillId="0" borderId="262" xfId="4" applyFont="1" applyFill="1" applyBorder="1" applyAlignment="1">
      <alignment horizontal="center" vertical="center" wrapText="1"/>
    </xf>
    <xf numFmtId="0" fontId="15" fillId="6" borderId="56" xfId="42" applyFont="1" applyFill="1" applyBorder="1" applyAlignment="1">
      <alignment horizontal="center" vertical="center" wrapText="1"/>
    </xf>
    <xf numFmtId="0" fontId="15" fillId="0" borderId="18" xfId="4" applyFont="1" applyFill="1" applyBorder="1" applyAlignment="1">
      <alignment horizontal="center" vertical="center" wrapText="1"/>
    </xf>
    <xf numFmtId="0" fontId="15" fillId="0" borderId="31" xfId="4" applyFont="1" applyFill="1" applyBorder="1" applyAlignment="1">
      <alignment horizontal="center" vertical="center" wrapText="1"/>
    </xf>
    <xf numFmtId="0" fontId="14" fillId="0" borderId="82" xfId="42" applyNumberFormat="1" applyFont="1" applyFill="1" applyBorder="1" applyAlignment="1">
      <alignment horizontal="center" vertical="center" wrapText="1"/>
    </xf>
    <xf numFmtId="0" fontId="15" fillId="6" borderId="94" xfId="42" applyNumberFormat="1" applyFont="1" applyFill="1" applyBorder="1" applyAlignment="1">
      <alignment horizontal="center" vertical="center" wrapText="1"/>
    </xf>
    <xf numFmtId="0" fontId="43" fillId="6" borderId="94" xfId="42" applyFont="1" applyFill="1" applyBorder="1" applyAlignment="1">
      <alignment horizontal="center" vertical="center" wrapText="1"/>
    </xf>
    <xf numFmtId="0" fontId="15" fillId="0" borderId="265" xfId="4" applyFont="1" applyFill="1" applyBorder="1" applyAlignment="1">
      <alignment horizontal="center" vertical="center" wrapText="1"/>
    </xf>
    <xf numFmtId="0" fontId="15" fillId="0" borderId="266" xfId="4" applyFont="1" applyFill="1" applyBorder="1" applyAlignment="1">
      <alignment horizontal="center" vertical="center" wrapText="1"/>
    </xf>
    <xf numFmtId="0" fontId="15" fillId="0" borderId="267" xfId="4" applyFont="1" applyFill="1" applyBorder="1" applyAlignment="1">
      <alignment horizontal="center" vertical="center" wrapText="1"/>
    </xf>
    <xf numFmtId="0" fontId="15" fillId="6" borderId="268" xfId="40" applyNumberFormat="1" applyFont="1" applyFill="1" applyBorder="1" applyAlignment="1">
      <alignment horizontal="center" vertical="center" wrapText="1"/>
    </xf>
    <xf numFmtId="0" fontId="15" fillId="6" borderId="178" xfId="40" applyNumberFormat="1" applyFont="1" applyFill="1" applyBorder="1" applyAlignment="1">
      <alignment horizontal="center" vertical="center" wrapText="1"/>
    </xf>
    <xf numFmtId="0" fontId="15" fillId="6" borderId="269" xfId="40" applyNumberFormat="1" applyFont="1" applyFill="1" applyBorder="1" applyAlignment="1">
      <alignment horizontal="center" vertical="center" wrapText="1"/>
    </xf>
    <xf numFmtId="0" fontId="41" fillId="6" borderId="263" xfId="0" applyFont="1" applyFill="1" applyBorder="1" applyAlignment="1">
      <alignment horizontal="left" vertical="center" wrapText="1"/>
    </xf>
    <xf numFmtId="0" fontId="42" fillId="6" borderId="264" xfId="42" applyFont="1" applyFill="1" applyBorder="1" applyAlignment="1">
      <alignment vertical="center" wrapText="1"/>
    </xf>
    <xf numFmtId="0" fontId="42" fillId="6" borderId="263" xfId="0" applyFont="1" applyFill="1" applyBorder="1" applyAlignment="1">
      <alignment horizontal="left" vertical="center" wrapText="1"/>
    </xf>
    <xf numFmtId="0" fontId="14" fillId="6" borderId="144" xfId="42" applyNumberFormat="1" applyFont="1" applyFill="1" applyBorder="1" applyAlignment="1">
      <alignment horizontal="center" vertical="center" wrapText="1"/>
    </xf>
    <xf numFmtId="0" fontId="103" fillId="6" borderId="222" xfId="42" applyFont="1" applyFill="1" applyBorder="1" applyAlignment="1">
      <alignment vertical="center" wrapText="1"/>
    </xf>
    <xf numFmtId="0" fontId="103" fillId="6" borderId="86" xfId="42" applyFont="1" applyFill="1" applyBorder="1" applyAlignment="1">
      <alignment vertical="center" wrapText="1"/>
    </xf>
    <xf numFmtId="0" fontId="15" fillId="6" borderId="225" xfId="40" applyFont="1" applyFill="1" applyBorder="1" applyAlignment="1">
      <alignment vertical="center" wrapText="1"/>
    </xf>
    <xf numFmtId="0" fontId="15" fillId="6" borderId="227" xfId="40" applyFont="1" applyFill="1" applyBorder="1" applyAlignment="1">
      <alignment vertical="center" wrapText="1"/>
    </xf>
    <xf numFmtId="0" fontId="15" fillId="6" borderId="225" xfId="40" applyFont="1" applyFill="1" applyBorder="1" applyAlignment="1">
      <alignment horizontal="center" vertical="center" wrapText="1"/>
    </xf>
    <xf numFmtId="0" fontId="15" fillId="6" borderId="226" xfId="40" applyFont="1" applyFill="1" applyBorder="1" applyAlignment="1">
      <alignment horizontal="center" vertical="center" wrapText="1"/>
    </xf>
    <xf numFmtId="0" fontId="14" fillId="0" borderId="220" xfId="42" applyNumberFormat="1" applyFont="1" applyFill="1" applyBorder="1" applyAlignment="1">
      <alignment horizontal="center" vertical="center" wrapText="1"/>
    </xf>
    <xf numFmtId="0" fontId="14" fillId="0" borderId="220" xfId="40" applyNumberFormat="1" applyFont="1" applyFill="1" applyBorder="1" applyAlignment="1">
      <alignment horizontal="center" vertical="center" wrapText="1"/>
    </xf>
    <xf numFmtId="0" fontId="77" fillId="0" borderId="220" xfId="0" applyNumberFormat="1" applyFont="1" applyFill="1" applyBorder="1" applyAlignment="1">
      <alignment horizontal="center" vertical="center"/>
    </xf>
    <xf numFmtId="0" fontId="56" fillId="6" borderId="258" xfId="8" quotePrefix="1" applyFont="1" applyFill="1" applyBorder="1" applyAlignment="1">
      <alignment vertical="center" wrapText="1"/>
    </xf>
    <xf numFmtId="0" fontId="61" fillId="6" borderId="258" xfId="0" applyFont="1" applyFill="1" applyBorder="1" applyAlignment="1">
      <alignment horizontal="left" vertical="center" wrapText="1"/>
    </xf>
    <xf numFmtId="0" fontId="59" fillId="6" borderId="247" xfId="8" applyFont="1" applyFill="1" applyBorder="1" applyAlignment="1">
      <alignment vertical="center" wrapText="1"/>
    </xf>
    <xf numFmtId="0" fontId="59" fillId="6" borderId="175" xfId="8" applyFont="1" applyFill="1" applyBorder="1" applyAlignment="1">
      <alignment vertical="center" wrapText="1"/>
    </xf>
    <xf numFmtId="0" fontId="59" fillId="6" borderId="270" xfId="8" applyFont="1" applyFill="1" applyBorder="1" applyAlignment="1">
      <alignment vertical="center" wrapText="1"/>
    </xf>
    <xf numFmtId="0" fontId="58" fillId="6" borderId="38" xfId="0" applyFont="1" applyFill="1" applyBorder="1" applyAlignment="1">
      <alignment horizontal="left" vertical="center" wrapText="1"/>
    </xf>
    <xf numFmtId="0" fontId="58" fillId="6" borderId="9" xfId="0" applyFont="1" applyFill="1" applyBorder="1" applyAlignment="1">
      <alignment horizontal="left" vertical="center" wrapText="1"/>
    </xf>
    <xf numFmtId="0" fontId="110" fillId="6" borderId="258" xfId="0" applyFont="1" applyFill="1" applyBorder="1" applyAlignment="1">
      <alignment horizontal="left" vertical="center" wrapText="1"/>
    </xf>
    <xf numFmtId="0" fontId="14" fillId="6" borderId="252" xfId="8" applyFont="1" applyFill="1" applyBorder="1" applyAlignment="1">
      <alignment horizontal="center" vertical="center" wrapText="1"/>
    </xf>
    <xf numFmtId="0" fontId="14" fillId="6" borderId="252" xfId="6" applyFont="1" applyFill="1" applyBorder="1" applyAlignment="1">
      <alignment vertical="center" wrapText="1"/>
    </xf>
    <xf numFmtId="0" fontId="14" fillId="6" borderId="253" xfId="6" applyFont="1" applyFill="1" applyBorder="1" applyAlignment="1">
      <alignment vertical="center" wrapText="1"/>
    </xf>
    <xf numFmtId="0" fontId="14" fillId="6" borderId="254" xfId="6" applyFont="1" applyFill="1" applyBorder="1" applyAlignment="1">
      <alignment vertical="center" wrapText="1"/>
    </xf>
    <xf numFmtId="0" fontId="14" fillId="6" borderId="255" xfId="6" applyFont="1" applyFill="1" applyBorder="1" applyAlignment="1">
      <alignment vertical="center" wrapText="1"/>
    </xf>
    <xf numFmtId="0" fontId="14" fillId="6" borderId="253" xfId="6" quotePrefix="1" applyFont="1" applyFill="1" applyBorder="1" applyAlignment="1">
      <alignment vertical="center" wrapText="1"/>
    </xf>
    <xf numFmtId="0" fontId="2" fillId="6" borderId="258" xfId="3" quotePrefix="1" applyFont="1" applyFill="1" applyBorder="1" applyAlignment="1">
      <alignment horizontal="center" vertical="center" wrapText="1"/>
    </xf>
    <xf numFmtId="0" fontId="27" fillId="6" borderId="248" xfId="8" quotePrefix="1" applyFont="1" applyFill="1" applyBorder="1" applyAlignment="1">
      <alignment vertical="center" wrapText="1"/>
    </xf>
    <xf numFmtId="0" fontId="14" fillId="6" borderId="252" xfId="8" applyFont="1" applyFill="1" applyBorder="1" applyAlignment="1">
      <alignment vertical="center" wrapText="1"/>
    </xf>
    <xf numFmtId="0" fontId="14" fillId="6" borderId="253" xfId="8" applyFont="1" applyFill="1" applyBorder="1" applyAlignment="1">
      <alignment vertical="center" wrapText="1"/>
    </xf>
    <xf numFmtId="0" fontId="14" fillId="6" borderId="254" xfId="8" applyFont="1" applyFill="1" applyBorder="1" applyAlignment="1">
      <alignment vertical="center" wrapText="1"/>
    </xf>
    <xf numFmtId="0" fontId="14" fillId="6" borderId="255" xfId="8" applyFont="1" applyFill="1" applyBorder="1" applyAlignment="1">
      <alignment vertical="center" wrapText="1"/>
    </xf>
    <xf numFmtId="0" fontId="14" fillId="6" borderId="248" xfId="8" applyFont="1" applyFill="1" applyBorder="1" applyAlignment="1">
      <alignment vertical="center" wrapText="1"/>
    </xf>
    <xf numFmtId="0" fontId="14" fillId="6" borderId="250" xfId="8" applyFont="1" applyFill="1" applyBorder="1" applyAlignment="1">
      <alignment vertical="center" wrapText="1"/>
    </xf>
    <xf numFmtId="0" fontId="49" fillId="6" borderId="248" xfId="0" applyFont="1" applyFill="1" applyBorder="1" applyAlignment="1">
      <alignment horizontal="left" vertical="center" wrapText="1"/>
    </xf>
    <xf numFmtId="0" fontId="14" fillId="6" borderId="248" xfId="6" applyFont="1" applyFill="1" applyBorder="1" applyAlignment="1">
      <alignment horizontal="center" vertical="center" wrapText="1"/>
    </xf>
    <xf numFmtId="0" fontId="14" fillId="6" borderId="258" xfId="6" applyFont="1" applyFill="1" applyBorder="1" applyAlignment="1">
      <alignment horizontal="center" vertical="center" wrapText="1"/>
    </xf>
    <xf numFmtId="0" fontId="14" fillId="6" borderId="259" xfId="6" applyFont="1" applyFill="1" applyBorder="1" applyAlignment="1">
      <alignment horizontal="center" vertical="center" wrapText="1"/>
    </xf>
    <xf numFmtId="0" fontId="27" fillId="6" borderId="258" xfId="8" quotePrefix="1" applyFont="1" applyFill="1" applyBorder="1" applyAlignment="1">
      <alignment vertical="center" wrapText="1"/>
    </xf>
    <xf numFmtId="0" fontId="15" fillId="6" borderId="252" xfId="6" applyFont="1" applyFill="1" applyBorder="1" applyAlignment="1">
      <alignment horizontal="center" vertical="center" wrapText="1"/>
    </xf>
    <xf numFmtId="0" fontId="15" fillId="6" borderId="253" xfId="6" applyFont="1" applyFill="1" applyBorder="1" applyAlignment="1">
      <alignment horizontal="center" vertical="center" wrapText="1"/>
    </xf>
    <xf numFmtId="0" fontId="49" fillId="6" borderId="258" xfId="0" applyFont="1" applyFill="1" applyBorder="1" applyAlignment="1">
      <alignment horizontal="left" vertical="center" wrapText="1"/>
    </xf>
    <xf numFmtId="0" fontId="14" fillId="6" borderId="33" xfId="6" applyFont="1" applyFill="1" applyBorder="1" applyAlignment="1">
      <alignment horizontal="center" vertical="center" wrapText="1"/>
    </xf>
    <xf numFmtId="0" fontId="117" fillId="6" borderId="258" xfId="0" applyFont="1" applyFill="1" applyBorder="1" applyAlignment="1">
      <alignment horizontal="left" vertical="center" wrapText="1"/>
    </xf>
    <xf numFmtId="0" fontId="21" fillId="4" borderId="6" xfId="6" applyFont="1" applyFill="1" applyBorder="1" applyAlignment="1">
      <alignment horizontal="center" vertical="center" wrapText="1"/>
    </xf>
    <xf numFmtId="0" fontId="21" fillId="4" borderId="30" xfId="6" applyFont="1" applyFill="1" applyBorder="1" applyAlignment="1">
      <alignment horizontal="center" vertical="center" wrapText="1"/>
    </xf>
    <xf numFmtId="0" fontId="21" fillId="4" borderId="77" xfId="6" applyFont="1" applyFill="1" applyBorder="1" applyAlignment="1">
      <alignment horizontal="center" vertical="center" wrapText="1"/>
    </xf>
    <xf numFmtId="0" fontId="85" fillId="4" borderId="9" xfId="0" applyFont="1" applyFill="1" applyBorder="1" applyAlignment="1">
      <alignment horizontal="center" vertical="center"/>
    </xf>
    <xf numFmtId="0" fontId="104" fillId="6" borderId="19" xfId="8" applyFont="1" applyFill="1" applyBorder="1" applyAlignment="1">
      <alignment horizontal="center" vertical="center" wrapText="1"/>
    </xf>
    <xf numFmtId="0" fontId="104" fillId="6" borderId="20" xfId="8" applyFont="1" applyFill="1" applyBorder="1" applyAlignment="1">
      <alignment horizontal="center" vertical="center" wrapText="1"/>
    </xf>
    <xf numFmtId="0" fontId="104" fillId="6" borderId="17" xfId="8" applyFont="1" applyFill="1" applyBorder="1" applyAlignment="1">
      <alignment horizontal="center" vertical="center" wrapText="1"/>
    </xf>
    <xf numFmtId="0" fontId="104" fillId="6" borderId="21" xfId="8" applyFont="1" applyFill="1" applyBorder="1" applyAlignment="1">
      <alignment horizontal="center" vertical="center" wrapText="1"/>
    </xf>
    <xf numFmtId="0" fontId="104" fillId="6" borderId="18" xfId="8" applyFont="1" applyFill="1" applyBorder="1" applyAlignment="1">
      <alignment horizontal="center" vertical="center" wrapText="1"/>
    </xf>
    <xf numFmtId="0" fontId="104" fillId="6" borderId="37" xfId="8" applyFont="1" applyFill="1" applyBorder="1" applyAlignment="1">
      <alignment horizontal="center" vertical="center" wrapText="1"/>
    </xf>
    <xf numFmtId="0" fontId="104" fillId="6" borderId="26" xfId="8" applyFont="1" applyFill="1" applyBorder="1" applyAlignment="1">
      <alignment horizontal="center" vertical="center" wrapText="1"/>
    </xf>
    <xf numFmtId="0" fontId="104" fillId="6" borderId="36" xfId="8" applyFont="1" applyFill="1" applyBorder="1" applyAlignment="1">
      <alignment horizontal="center" vertical="center" wrapText="1"/>
    </xf>
    <xf numFmtId="0" fontId="106" fillId="6" borderId="120" xfId="6" applyFont="1" applyFill="1" applyBorder="1" applyAlignment="1">
      <alignment horizontal="center" vertical="center" wrapText="1"/>
    </xf>
    <xf numFmtId="0" fontId="106" fillId="6" borderId="9" xfId="6" applyFont="1" applyFill="1" applyBorder="1" applyAlignment="1">
      <alignment horizontal="center" vertical="center" wrapText="1"/>
    </xf>
    <xf numFmtId="0" fontId="87" fillId="0" borderId="272" xfId="42" applyNumberFormat="1" applyFont="1" applyFill="1" applyBorder="1" applyAlignment="1">
      <alignment horizontal="center" vertical="center" wrapText="1"/>
    </xf>
    <xf numFmtId="0" fontId="87" fillId="0" borderId="271" xfId="42" applyNumberFormat="1" applyFont="1" applyFill="1" applyBorder="1" applyAlignment="1">
      <alignment horizontal="center" vertical="center" wrapText="1"/>
    </xf>
    <xf numFmtId="0" fontId="87" fillId="0" borderId="273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8" fillId="0" borderId="76" xfId="42" applyFont="1" applyFill="1" applyBorder="1" applyAlignment="1">
      <alignment horizontal="center" vertical="center" wrapText="1"/>
    </xf>
    <xf numFmtId="0" fontId="88" fillId="0" borderId="75" xfId="42" applyFont="1" applyFill="1" applyBorder="1" applyAlignment="1">
      <alignment horizontal="center" vertical="center" wrapText="1"/>
    </xf>
    <xf numFmtId="0" fontId="88" fillId="0" borderId="54" xfId="42" applyFont="1" applyFill="1" applyBorder="1" applyAlignment="1">
      <alignment horizontal="center" vertical="center" wrapText="1"/>
    </xf>
    <xf numFmtId="0" fontId="88" fillId="0" borderId="75" xfId="40" applyFont="1" applyFill="1" applyBorder="1" applyAlignment="1">
      <alignment horizontal="center" vertical="center" wrapText="1"/>
    </xf>
    <xf numFmtId="0" fontId="88" fillId="0" borderId="54" xfId="40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8" fillId="0" borderId="88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horizontal="center" vertical="center" wrapText="1"/>
    </xf>
    <xf numFmtId="0" fontId="88" fillId="0" borderId="87" xfId="40" applyFont="1" applyFill="1" applyBorder="1" applyAlignment="1">
      <alignment horizontal="center" vertical="center" wrapText="1"/>
    </xf>
    <xf numFmtId="0" fontId="87" fillId="0" borderId="88" xfId="40" applyFont="1" applyFill="1" applyBorder="1" applyAlignment="1">
      <alignment horizontal="center" vertical="center" wrapText="1"/>
    </xf>
    <xf numFmtId="0" fontId="14" fillId="0" borderId="19" xfId="8" quotePrefix="1" applyFont="1" applyFill="1" applyBorder="1" applyAlignment="1">
      <alignment horizontal="center" vertical="center" wrapText="1"/>
    </xf>
    <xf numFmtId="0" fontId="14" fillId="0" borderId="20" xfId="8" quotePrefix="1" applyFont="1" applyFill="1" applyBorder="1" applyAlignment="1">
      <alignment horizontal="center" vertical="center" wrapText="1"/>
    </xf>
    <xf numFmtId="0" fontId="15" fillId="0" borderId="19" xfId="8" quotePrefix="1" applyFont="1" applyFill="1" applyBorder="1" applyAlignment="1">
      <alignment horizontal="center" vertical="center" wrapText="1"/>
    </xf>
    <xf numFmtId="0" fontId="15" fillId="0" borderId="20" xfId="8" quotePrefix="1" applyFont="1" applyFill="1" applyBorder="1" applyAlignment="1">
      <alignment horizontal="center" vertical="center" wrapText="1"/>
    </xf>
    <xf numFmtId="0" fontId="14" fillId="0" borderId="40" xfId="3" quotePrefix="1" applyFont="1" applyFill="1" applyBorder="1" applyAlignment="1">
      <alignment horizontal="center" vertical="center" textRotation="255" wrapText="1"/>
    </xf>
    <xf numFmtId="0" fontId="15" fillId="0" borderId="12" xfId="6" quotePrefix="1" applyFont="1" applyFill="1" applyBorder="1" applyAlignment="1">
      <alignment vertical="center" wrapText="1"/>
    </xf>
    <xf numFmtId="0" fontId="15" fillId="0" borderId="7" xfId="6" quotePrefix="1" applyFont="1" applyFill="1" applyBorder="1" applyAlignment="1">
      <alignment vertical="center" wrapText="1"/>
    </xf>
    <xf numFmtId="0" fontId="15" fillId="0" borderId="13" xfId="6" quotePrefix="1" applyFont="1" applyFill="1" applyBorder="1" applyAlignment="1">
      <alignment vertical="center" wrapText="1"/>
    </xf>
    <xf numFmtId="0" fontId="15" fillId="0" borderId="16" xfId="6" quotePrefix="1" applyFont="1" applyFill="1" applyBorder="1" applyAlignment="1">
      <alignment vertical="center" wrapText="1"/>
    </xf>
    <xf numFmtId="0" fontId="14" fillId="0" borderId="17" xfId="8" quotePrefix="1" applyFont="1" applyFill="1" applyBorder="1" applyAlignment="1">
      <alignment horizontal="center" vertical="center" wrapText="1"/>
    </xf>
    <xf numFmtId="0" fontId="15" fillId="0" borderId="17" xfId="8" quotePrefix="1" applyFont="1" applyFill="1" applyBorder="1" applyAlignment="1">
      <alignment horizontal="center" vertical="center" wrapText="1"/>
    </xf>
    <xf numFmtId="0" fontId="14" fillId="0" borderId="274" xfId="6" applyFont="1" applyFill="1" applyBorder="1" applyAlignment="1">
      <alignment horizontal="center" vertical="center" wrapText="1"/>
    </xf>
    <xf numFmtId="0" fontId="14" fillId="0" borderId="90" xfId="3" quotePrefix="1" applyFont="1" applyFill="1" applyBorder="1" applyAlignment="1">
      <alignment horizontal="center" vertical="center" textRotation="255" wrapText="1"/>
    </xf>
    <xf numFmtId="0" fontId="14" fillId="0" borderId="91" xfId="3" quotePrefix="1" applyFont="1" applyFill="1" applyBorder="1" applyAlignment="1">
      <alignment horizontal="center" vertical="center" textRotation="255" wrapText="1"/>
    </xf>
    <xf numFmtId="0" fontId="15" fillId="0" borderId="41" xfId="8" quotePrefix="1" applyFont="1" applyFill="1" applyBorder="1" applyAlignment="1">
      <alignment horizontal="center" vertical="center" wrapText="1"/>
    </xf>
    <xf numFmtId="0" fontId="15" fillId="0" borderId="34" xfId="8" quotePrefix="1" applyFont="1" applyFill="1" applyBorder="1" applyAlignment="1">
      <alignment horizontal="center" vertical="center" wrapText="1"/>
    </xf>
    <xf numFmtId="0" fontId="15" fillId="0" borderId="35" xfId="8" quotePrefix="1" applyFont="1" applyFill="1" applyBorder="1" applyAlignment="1">
      <alignment horizontal="center" vertical="center" wrapText="1"/>
    </xf>
    <xf numFmtId="0" fontId="14" fillId="0" borderId="18" xfId="8" quotePrefix="1" applyFont="1" applyFill="1" applyBorder="1" applyAlignment="1">
      <alignment horizontal="center" vertical="center" wrapText="1"/>
    </xf>
    <xf numFmtId="0" fontId="15" fillId="0" borderId="18" xfId="8" quotePrefix="1" applyFont="1" applyFill="1" applyBorder="1" applyAlignment="1">
      <alignment horizontal="center" vertical="center" wrapText="1"/>
    </xf>
    <xf numFmtId="0" fontId="14" fillId="6" borderId="274" xfId="6" quotePrefix="1" applyFont="1" applyFill="1" applyBorder="1" applyAlignment="1">
      <alignment horizontal="center" vertical="center" wrapText="1"/>
    </xf>
    <xf numFmtId="0" fontId="14" fillId="6" borderId="197" xfId="6" quotePrefix="1" applyFont="1" applyFill="1" applyBorder="1" applyAlignment="1">
      <alignment horizontal="center" vertical="center" wrapText="1"/>
    </xf>
    <xf numFmtId="0" fontId="14" fillId="6" borderId="90" xfId="8" quotePrefix="1" applyFont="1" applyFill="1" applyBorder="1" applyAlignment="1">
      <alignment horizontal="center" vertical="center" wrapText="1"/>
    </xf>
    <xf numFmtId="0" fontId="28" fillId="6" borderId="103" xfId="21" applyFont="1" applyFill="1" applyBorder="1" applyAlignment="1">
      <alignment vertical="center" wrapText="1"/>
    </xf>
    <xf numFmtId="0" fontId="95" fillId="6" borderId="105" xfId="21" applyFont="1" applyFill="1" applyBorder="1" applyAlignment="1">
      <alignment horizontal="center" vertical="center" wrapText="1"/>
    </xf>
    <xf numFmtId="0" fontId="95" fillId="6" borderId="106" xfId="21" applyFont="1" applyFill="1" applyBorder="1" applyAlignment="1">
      <alignment horizontal="center" vertical="center" wrapText="1"/>
    </xf>
    <xf numFmtId="0" fontId="95" fillId="6" borderId="108" xfId="21" applyFont="1" applyFill="1" applyBorder="1" applyAlignment="1">
      <alignment horizontal="center" vertical="center" wrapText="1"/>
    </xf>
    <xf numFmtId="0" fontId="95" fillId="6" borderId="129" xfId="21" applyFont="1" applyFill="1" applyBorder="1" applyAlignment="1">
      <alignment horizontal="center" vertical="center" wrapText="1"/>
    </xf>
    <xf numFmtId="0" fontId="95" fillId="6" borderId="107" xfId="21" applyFont="1" applyFill="1" applyBorder="1" applyAlignment="1">
      <alignment horizontal="center" vertical="center" wrapText="1"/>
    </xf>
    <xf numFmtId="0" fontId="42" fillId="6" borderId="104" xfId="6" quotePrefix="1" applyFont="1" applyFill="1" applyBorder="1" applyAlignment="1">
      <alignment horizontal="center" vertical="center" wrapText="1"/>
    </xf>
    <xf numFmtId="0" fontId="42" fillId="6" borderId="108" xfId="6" quotePrefix="1" applyFont="1" applyFill="1" applyBorder="1" applyAlignment="1">
      <alignment horizontal="center" vertical="center" wrapText="1"/>
    </xf>
    <xf numFmtId="0" fontId="42" fillId="6" borderId="102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horizontal="left" vertical="center" wrapText="1"/>
    </xf>
    <xf numFmtId="0" fontId="8" fillId="6" borderId="20" xfId="3" quotePrefix="1" applyFont="1" applyFill="1" applyBorder="1" applyAlignment="1">
      <alignment horizontal="center" vertical="center" wrapText="1"/>
    </xf>
    <xf numFmtId="0" fontId="9" fillId="6" borderId="20" xfId="3" quotePrefix="1" applyFont="1" applyFill="1" applyBorder="1" applyAlignment="1">
      <alignment horizontal="center" vertical="center" wrapText="1"/>
    </xf>
    <xf numFmtId="0" fontId="2" fillId="6" borderId="20" xfId="3" quotePrefix="1" applyFont="1" applyFill="1" applyBorder="1" applyAlignment="1">
      <alignment horizontal="center" vertical="center" wrapText="1"/>
    </xf>
    <xf numFmtId="0" fontId="21" fillId="4" borderId="41" xfId="8" applyFont="1" applyFill="1" applyBorder="1" applyAlignment="1">
      <alignment horizontal="center" vertical="center" wrapText="1"/>
    </xf>
    <xf numFmtId="0" fontId="20" fillId="4" borderId="274" xfId="8" applyFont="1" applyFill="1" applyBorder="1" applyAlignment="1">
      <alignment horizontal="center" vertical="center" wrapText="1"/>
    </xf>
    <xf numFmtId="0" fontId="20" fillId="4" borderId="275" xfId="8" applyFont="1" applyFill="1" applyBorder="1" applyAlignment="1">
      <alignment horizontal="center" vertical="center" wrapText="1"/>
    </xf>
    <xf numFmtId="0" fontId="20" fillId="4" borderId="276" xfId="8" applyFont="1" applyFill="1" applyBorder="1" applyAlignment="1">
      <alignment horizontal="center" vertical="center" wrapText="1"/>
    </xf>
    <xf numFmtId="0" fontId="20" fillId="4" borderId="277" xfId="8" applyFont="1" applyFill="1" applyBorder="1" applyAlignment="1">
      <alignment horizontal="center" vertical="center" wrapText="1"/>
    </xf>
    <xf numFmtId="0" fontId="20" fillId="4" borderId="278" xfId="8" applyFont="1" applyFill="1" applyBorder="1" applyAlignment="1">
      <alignment horizontal="center" vertical="center" wrapText="1"/>
    </xf>
    <xf numFmtId="0" fontId="21" fillId="4" borderId="279" xfId="6" applyFont="1" applyFill="1" applyBorder="1" applyAlignment="1">
      <alignment vertical="center" wrapText="1"/>
    </xf>
    <xf numFmtId="0" fontId="21" fillId="4" borderId="280" xfId="6" applyFont="1" applyFill="1" applyBorder="1" applyAlignment="1">
      <alignment vertical="center" wrapText="1"/>
    </xf>
    <xf numFmtId="0" fontId="20" fillId="4" borderId="281" xfId="6" applyFont="1" applyFill="1" applyBorder="1" applyAlignment="1">
      <alignment vertical="center" wrapText="1"/>
    </xf>
    <xf numFmtId="0" fontId="21" fillId="4" borderId="282" xfId="6" applyFont="1" applyFill="1" applyBorder="1" applyAlignment="1">
      <alignment vertical="center" wrapText="1"/>
    </xf>
    <xf numFmtId="0" fontId="20" fillId="4" borderId="283" xfId="6" applyFont="1" applyFill="1" applyBorder="1" applyAlignment="1">
      <alignment vertical="center" wrapText="1"/>
    </xf>
    <xf numFmtId="0" fontId="20" fillId="4" borderId="284" xfId="8" applyFont="1" applyFill="1" applyBorder="1" applyAlignment="1">
      <alignment horizontal="center" vertical="center" wrapText="1"/>
    </xf>
    <xf numFmtId="0" fontId="20" fillId="4" borderId="274" xfId="6" applyFont="1" applyFill="1" applyBorder="1" applyAlignment="1">
      <alignment horizontal="center" vertical="center" wrapText="1"/>
    </xf>
    <xf numFmtId="0" fontId="20" fillId="4" borderId="277" xfId="6" applyFont="1" applyFill="1" applyBorder="1" applyAlignment="1">
      <alignment horizontal="center" vertical="center" wrapText="1"/>
    </xf>
    <xf numFmtId="0" fontId="57" fillId="4" borderId="120" xfId="0" applyFont="1" applyFill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7" fillId="4" borderId="123" xfId="0" applyFont="1" applyFill="1" applyBorder="1" applyAlignment="1">
      <alignment horizontal="center" vertical="center"/>
    </xf>
    <xf numFmtId="0" fontId="21" fillId="4" borderId="96" xfId="8" applyFont="1" applyFill="1" applyBorder="1" applyAlignment="1">
      <alignment horizontal="center" vertical="center" wrapText="1"/>
    </xf>
    <xf numFmtId="0" fontId="21" fillId="4" borderId="159" xfId="8" applyFont="1" applyFill="1" applyBorder="1" applyAlignment="1">
      <alignment horizontal="center" vertical="center" wrapText="1"/>
    </xf>
    <xf numFmtId="0" fontId="20" fillId="4" borderId="17" xfId="6" applyFont="1" applyFill="1" applyBorder="1" applyAlignment="1">
      <alignment horizontal="center" vertical="center" wrapText="1"/>
    </xf>
    <xf numFmtId="0" fontId="3" fillId="6" borderId="9" xfId="3" quotePrefix="1" applyFont="1" applyFill="1" applyBorder="1" applyAlignment="1">
      <alignment horizontal="center" vertical="center" wrapText="1"/>
    </xf>
    <xf numFmtId="0" fontId="35" fillId="4" borderId="284" xfId="3" quotePrefix="1" applyFont="1" applyFill="1" applyBorder="1" applyAlignment="1">
      <alignment horizontal="center" vertical="center" wrapText="1"/>
    </xf>
    <xf numFmtId="0" fontId="9" fillId="4" borderId="282" xfId="3" applyFont="1" applyFill="1" applyBorder="1" applyAlignment="1">
      <alignment horizontal="center" vertical="center" wrapText="1"/>
    </xf>
    <xf numFmtId="0" fontId="17" fillId="4" borderId="286" xfId="8" quotePrefix="1" applyFont="1" applyFill="1" applyBorder="1" applyAlignment="1">
      <alignment vertical="center" wrapText="1"/>
    </xf>
    <xf numFmtId="0" fontId="14" fillId="6" borderId="288" xfId="8" applyFont="1" applyFill="1" applyBorder="1" applyAlignment="1">
      <alignment vertical="center" wrapText="1"/>
    </xf>
    <xf numFmtId="0" fontId="14" fillId="6" borderId="289" xfId="8" applyFont="1" applyFill="1" applyBorder="1" applyAlignment="1">
      <alignment vertical="center" wrapText="1"/>
    </xf>
    <xf numFmtId="0" fontId="14" fillId="6" borderId="290" xfId="8" applyFont="1" applyFill="1" applyBorder="1" applyAlignment="1">
      <alignment vertical="center" wrapText="1"/>
    </xf>
    <xf numFmtId="0" fontId="14" fillId="6" borderId="291" xfId="8" applyFont="1" applyFill="1" applyBorder="1" applyAlignment="1">
      <alignment vertical="center" wrapText="1"/>
    </xf>
    <xf numFmtId="0" fontId="14" fillId="6" borderId="292" xfId="8" applyFont="1" applyFill="1" applyBorder="1" applyAlignment="1">
      <alignment vertical="center" wrapText="1"/>
    </xf>
    <xf numFmtId="0" fontId="20" fillId="0" borderId="26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0" borderId="41" xfId="6" applyFont="1" applyFill="1" applyBorder="1" applyAlignment="1">
      <alignment horizontal="center" vertical="center" wrapText="1"/>
    </xf>
    <xf numFmtId="0" fontId="19" fillId="6" borderId="286" xfId="0" applyFont="1" applyFill="1" applyBorder="1" applyAlignment="1">
      <alignment horizontal="left" vertical="center" wrapText="1"/>
    </xf>
    <xf numFmtId="0" fontId="14" fillId="0" borderId="277" xfId="3" applyFont="1" applyFill="1" applyBorder="1" applyAlignment="1">
      <alignment horizontal="center" vertical="center" textRotation="255" wrapText="1"/>
    </xf>
    <xf numFmtId="0" fontId="14" fillId="0" borderId="293" xfId="3" applyFont="1" applyFill="1" applyBorder="1" applyAlignment="1">
      <alignment horizontal="center" vertical="center" textRotation="255" wrapText="1"/>
    </xf>
    <xf numFmtId="0" fontId="14" fillId="0" borderId="294" xfId="3" applyFont="1" applyFill="1" applyBorder="1" applyAlignment="1">
      <alignment horizontal="center" vertical="center" textRotation="255" wrapText="1"/>
    </xf>
    <xf numFmtId="0" fontId="14" fillId="6" borderId="277" xfId="3" applyFont="1" applyFill="1" applyBorder="1" applyAlignment="1">
      <alignment horizontal="center" vertical="center" textRotation="255" wrapText="1"/>
    </xf>
    <xf numFmtId="0" fontId="14" fillId="6" borderId="293" xfId="3" applyFont="1" applyFill="1" applyBorder="1" applyAlignment="1">
      <alignment horizontal="center" vertical="center" textRotation="255" wrapText="1"/>
    </xf>
    <xf numFmtId="0" fontId="15" fillId="0" borderId="279" xfId="6" applyFont="1" applyFill="1" applyBorder="1" applyAlignment="1">
      <alignment vertical="center" wrapText="1"/>
    </xf>
    <xf numFmtId="0" fontId="15" fillId="0" borderId="280" xfId="6" applyFont="1" applyFill="1" applyBorder="1" applyAlignment="1">
      <alignment vertical="center" wrapText="1"/>
    </xf>
    <xf numFmtId="0" fontId="14" fillId="0" borderId="281" xfId="6" applyFont="1" applyFill="1" applyBorder="1" applyAlignment="1">
      <alignment vertical="center" wrapText="1"/>
    </xf>
    <xf numFmtId="0" fontId="14" fillId="0" borderId="286" xfId="6" applyFont="1" applyFill="1" applyBorder="1" applyAlignment="1">
      <alignment horizontal="center" vertical="center" wrapText="1"/>
    </xf>
    <xf numFmtId="0" fontId="14" fillId="0" borderId="280" xfId="6" applyFont="1" applyFill="1" applyBorder="1" applyAlignment="1">
      <alignment horizontal="center" vertical="center" wrapText="1"/>
    </xf>
    <xf numFmtId="0" fontId="14" fillId="6" borderId="287" xfId="6" applyFont="1" applyFill="1" applyBorder="1" applyAlignment="1">
      <alignment horizontal="center" vertical="center" wrapText="1"/>
    </xf>
    <xf numFmtId="0" fontId="40" fillId="0" borderId="17" xfId="6" applyFont="1" applyFill="1" applyBorder="1" applyAlignment="1">
      <alignment horizontal="center" vertical="center" wrapText="1"/>
    </xf>
    <xf numFmtId="0" fontId="17" fillId="6" borderId="284" xfId="8" quotePrefix="1" applyFont="1" applyFill="1" applyBorder="1" applyAlignment="1">
      <alignment vertical="center" wrapText="1"/>
    </xf>
    <xf numFmtId="0" fontId="15" fillId="0" borderId="288" xfId="6" applyFont="1" applyFill="1" applyBorder="1" applyAlignment="1">
      <alignment vertical="center" wrapText="1"/>
    </xf>
    <xf numFmtId="0" fontId="15" fillId="0" borderId="289" xfId="6" applyFont="1" applyFill="1" applyBorder="1" applyAlignment="1">
      <alignment vertical="center" wrapText="1"/>
    </xf>
    <xf numFmtId="0" fontId="15" fillId="0" borderId="290" xfId="6" applyFont="1" applyFill="1" applyBorder="1" applyAlignment="1">
      <alignment vertical="center" wrapText="1"/>
    </xf>
    <xf numFmtId="0" fontId="15" fillId="0" borderId="295" xfId="6" applyFont="1" applyFill="1" applyBorder="1" applyAlignment="1">
      <alignment vertical="center" wrapText="1"/>
    </xf>
    <xf numFmtId="0" fontId="15" fillId="0" borderId="296" xfId="6" applyFont="1" applyFill="1" applyBorder="1" applyAlignment="1">
      <alignment vertical="center" wrapText="1"/>
    </xf>
    <xf numFmtId="0" fontId="15" fillId="0" borderId="288" xfId="6" applyFont="1" applyFill="1" applyBorder="1" applyAlignment="1">
      <alignment horizontal="center" vertical="center" wrapText="1"/>
    </xf>
    <xf numFmtId="0" fontId="15" fillId="0" borderId="289" xfId="6" applyFont="1" applyFill="1" applyBorder="1" applyAlignment="1">
      <alignment horizontal="center" vertical="center" wrapText="1"/>
    </xf>
    <xf numFmtId="0" fontId="15" fillId="6" borderId="290" xfId="6" applyFont="1" applyFill="1" applyBorder="1" applyAlignment="1">
      <alignment horizontal="center" vertical="center" wrapText="1"/>
    </xf>
    <xf numFmtId="0" fontId="31" fillId="6" borderId="284" xfId="8" quotePrefix="1" applyFont="1" applyFill="1" applyBorder="1" applyAlignment="1">
      <alignment vertical="center" wrapText="1"/>
    </xf>
    <xf numFmtId="0" fontId="14" fillId="6" borderId="284" xfId="8" applyFont="1" applyFill="1" applyBorder="1" applyAlignment="1">
      <alignment horizontal="center" vertical="center" wrapText="1"/>
    </xf>
    <xf numFmtId="0" fontId="30" fillId="6" borderId="284" xfId="0" applyFont="1" applyFill="1" applyBorder="1" applyAlignment="1">
      <alignment horizontal="left" vertical="center" wrapText="1"/>
    </xf>
    <xf numFmtId="0" fontId="14" fillId="6" borderId="277" xfId="6" applyFont="1" applyFill="1" applyBorder="1" applyAlignment="1">
      <alignment horizontal="center" vertical="center" wrapText="1"/>
    </xf>
    <xf numFmtId="0" fontId="16" fillId="6" borderId="284" xfId="0" applyFont="1" applyFill="1" applyBorder="1" applyAlignment="1">
      <alignment horizontal="left" vertical="center" wrapText="1"/>
    </xf>
    <xf numFmtId="0" fontId="50" fillId="6" borderId="0" xfId="0" applyFont="1" applyFill="1" applyBorder="1" applyAlignment="1">
      <alignment horizontal="center" wrapText="1"/>
    </xf>
    <xf numFmtId="0" fontId="97" fillId="0" borderId="59" xfId="14" applyFont="1" applyFill="1" applyBorder="1" applyAlignment="1">
      <alignment horizontal="center" vertical="center" wrapText="1"/>
    </xf>
    <xf numFmtId="0" fontId="97" fillId="0" borderId="60" xfId="4" applyFont="1" applyFill="1" applyBorder="1" applyAlignment="1">
      <alignment horizontal="center" vertical="center" wrapText="1"/>
    </xf>
    <xf numFmtId="0" fontId="97" fillId="0" borderId="72" xfId="4" applyFont="1" applyFill="1" applyBorder="1" applyAlignment="1">
      <alignment horizontal="center" vertical="center" wrapText="1"/>
    </xf>
    <xf numFmtId="0" fontId="97" fillId="0" borderId="0" xfId="4" applyFont="1" applyFill="1" applyBorder="1" applyAlignment="1">
      <alignment horizontal="center" vertical="center" wrapText="1"/>
    </xf>
    <xf numFmtId="0" fontId="97" fillId="0" borderId="59" xfId="4" applyFont="1" applyFill="1" applyBorder="1" applyAlignment="1">
      <alignment horizontal="center" vertical="center" wrapText="1"/>
    </xf>
    <xf numFmtId="0" fontId="97" fillId="0" borderId="302" xfId="4" applyFont="1" applyFill="1" applyBorder="1" applyAlignment="1">
      <alignment horizontal="center" vertical="center" wrapText="1"/>
    </xf>
    <xf numFmtId="0" fontId="27" fillId="0" borderId="299" xfId="42" applyFont="1" applyFill="1" applyBorder="1" applyAlignment="1">
      <alignment vertical="center" wrapText="1"/>
    </xf>
    <xf numFmtId="0" fontId="87" fillId="0" borderId="303" xfId="42" applyFont="1" applyFill="1" applyBorder="1" applyAlignment="1">
      <alignment vertical="center" wrapText="1"/>
    </xf>
    <xf numFmtId="0" fontId="87" fillId="0" borderId="304" xfId="42" applyFont="1" applyFill="1" applyBorder="1" applyAlignment="1">
      <alignment vertical="center" wrapText="1"/>
    </xf>
    <xf numFmtId="0" fontId="87" fillId="0" borderId="305" xfId="42" applyFont="1" applyFill="1" applyBorder="1" applyAlignment="1">
      <alignment vertical="center" wrapText="1"/>
    </xf>
    <xf numFmtId="0" fontId="87" fillId="0" borderId="302" xfId="42" applyFont="1" applyFill="1" applyBorder="1" applyAlignment="1">
      <alignment vertical="center" wrapText="1"/>
    </xf>
    <xf numFmtId="0" fontId="87" fillId="0" borderId="306" xfId="42" applyFont="1" applyFill="1" applyBorder="1" applyAlignment="1">
      <alignment vertical="center" wrapText="1"/>
    </xf>
    <xf numFmtId="0" fontId="87" fillId="0" borderId="299" xfId="42" applyFont="1" applyFill="1" applyBorder="1" applyAlignment="1">
      <alignment vertical="center" wrapText="1"/>
    </xf>
    <xf numFmtId="0" fontId="63" fillId="0" borderId="301" xfId="0" applyFont="1" applyFill="1" applyBorder="1" applyAlignment="1">
      <alignment horizontal="justify" vertical="center" wrapText="1"/>
    </xf>
    <xf numFmtId="0" fontId="87" fillId="0" borderId="300" xfId="42" applyNumberFormat="1" applyFont="1" applyFill="1" applyBorder="1" applyAlignment="1">
      <alignment horizontal="center" vertical="center" wrapText="1"/>
    </xf>
    <xf numFmtId="0" fontId="79" fillId="0" borderId="54" xfId="0" applyFont="1" applyFill="1" applyBorder="1" applyAlignment="1">
      <alignment horizontal="center"/>
    </xf>
    <xf numFmtId="0" fontId="63" fillId="0" borderId="301" xfId="0" applyFont="1" applyFill="1" applyBorder="1" applyAlignment="1">
      <alignment horizontal="left" vertical="center" wrapText="1"/>
    </xf>
    <xf numFmtId="0" fontId="118" fillId="0" borderId="54" xfId="54" applyNumberFormat="1" applyFont="1" applyFill="1" applyBorder="1" applyAlignment="1" applyProtection="1">
      <alignment horizontal="center" vertical="top" wrapText="1" readingOrder="1"/>
    </xf>
    <xf numFmtId="0" fontId="118" fillId="0" borderId="75" xfId="54" applyNumberFormat="1" applyFont="1" applyFill="1" applyBorder="1" applyAlignment="1" applyProtection="1">
      <alignment horizontal="center" vertical="top" wrapText="1" readingOrder="1"/>
    </xf>
    <xf numFmtId="0" fontId="49" fillId="0" borderId="299" xfId="0" applyFont="1" applyFill="1" applyBorder="1" applyAlignment="1">
      <alignment horizontal="left" vertical="center" wrapText="1"/>
    </xf>
    <xf numFmtId="0" fontId="87" fillId="0" borderId="300" xfId="4" applyFont="1" applyFill="1" applyBorder="1" applyAlignment="1">
      <alignment horizontal="center" vertical="center" textRotation="255" wrapText="1"/>
    </xf>
    <xf numFmtId="0" fontId="88" fillId="0" borderId="303" xfId="40" applyFont="1" applyFill="1" applyBorder="1" applyAlignment="1">
      <alignment vertical="center" wrapText="1"/>
    </xf>
    <xf numFmtId="0" fontId="88" fillId="0" borderId="304" xfId="40" applyFont="1" applyFill="1" applyBorder="1" applyAlignment="1">
      <alignment vertical="center" wrapText="1"/>
    </xf>
    <xf numFmtId="0" fontId="87" fillId="0" borderId="305" xfId="40" applyFont="1" applyFill="1" applyBorder="1" applyAlignment="1">
      <alignment vertical="center" wrapText="1"/>
    </xf>
    <xf numFmtId="0" fontId="87" fillId="0" borderId="304" xfId="40" applyFont="1" applyFill="1" applyBorder="1" applyAlignment="1">
      <alignment horizontal="center" vertical="center" wrapText="1"/>
    </xf>
    <xf numFmtId="0" fontId="27" fillId="0" borderId="301" xfId="42" applyFont="1" applyFill="1" applyBorder="1" applyAlignment="1">
      <alignment vertical="center" wrapText="1"/>
    </xf>
    <xf numFmtId="0" fontId="87" fillId="0" borderId="309" xfId="42" applyNumberFormat="1" applyFont="1" applyFill="1" applyBorder="1" applyAlignment="1">
      <alignment horizontal="center" vertical="center" wrapText="1"/>
    </xf>
    <xf numFmtId="0" fontId="87" fillId="0" borderId="301" xfId="42" applyNumberFormat="1" applyFont="1" applyFill="1" applyBorder="1" applyAlignment="1">
      <alignment horizontal="center" vertical="center" wrapText="1"/>
    </xf>
    <xf numFmtId="0" fontId="49" fillId="0" borderId="301" xfId="0" applyFont="1" applyFill="1" applyBorder="1" applyAlignment="1">
      <alignment horizontal="left" vertical="center" wrapText="1"/>
    </xf>
    <xf numFmtId="0" fontId="87" fillId="0" borderId="297" xfId="40" applyNumberFormat="1" applyFont="1" applyFill="1" applyBorder="1" applyAlignment="1">
      <alignment horizontal="center" vertical="center" wrapText="1"/>
    </xf>
    <xf numFmtId="0" fontId="9" fillId="0" borderId="300" xfId="4" applyFont="1" applyFill="1" applyBorder="1" applyAlignment="1">
      <alignment horizontal="center" vertical="center" wrapText="1"/>
    </xf>
    <xf numFmtId="0" fontId="9" fillId="0" borderId="301" xfId="4" applyFont="1" applyFill="1" applyBorder="1" applyAlignment="1">
      <alignment horizontal="center" vertical="center" wrapText="1"/>
    </xf>
    <xf numFmtId="0" fontId="85" fillId="0" borderId="301" xfId="0" applyFont="1" applyFill="1" applyBorder="1" applyAlignment="1">
      <alignment horizontal="left" vertical="center" wrapText="1"/>
    </xf>
    <xf numFmtId="0" fontId="97" fillId="0" borderId="297" xfId="4" applyFont="1" applyFill="1" applyBorder="1" applyAlignment="1">
      <alignment horizontal="center" vertical="center" wrapText="1"/>
    </xf>
    <xf numFmtId="0" fontId="97" fillId="0" borderId="67" xfId="4" applyFont="1" applyFill="1" applyBorder="1" applyAlignment="1">
      <alignment horizontal="center" vertical="center" wrapText="1"/>
    </xf>
    <xf numFmtId="0" fontId="87" fillId="0" borderId="308" xfId="42" applyFont="1" applyFill="1" applyBorder="1" applyAlignment="1">
      <alignment vertical="center" wrapText="1"/>
    </xf>
    <xf numFmtId="0" fontId="87" fillId="0" borderId="297" xfId="42" applyNumberFormat="1" applyFont="1" applyFill="1" applyBorder="1" applyAlignment="1">
      <alignment horizontal="center" vertical="center" wrapText="1"/>
    </xf>
    <xf numFmtId="0" fontId="118" fillId="0" borderId="76" xfId="54" applyNumberFormat="1" applyFont="1" applyFill="1" applyBorder="1" applyAlignment="1" applyProtection="1">
      <alignment horizontal="center" vertical="top" wrapText="1" readingOrder="1"/>
    </xf>
    <xf numFmtId="0" fontId="85" fillId="0" borderId="300" xfId="0" applyNumberFormat="1" applyFont="1" applyFill="1" applyBorder="1" applyAlignment="1">
      <alignment horizontal="center" vertical="center"/>
    </xf>
    <xf numFmtId="0" fontId="85" fillId="0" borderId="310" xfId="0" applyNumberFormat="1" applyFont="1" applyFill="1" applyBorder="1" applyAlignment="1">
      <alignment horizontal="center" vertical="center"/>
    </xf>
    <xf numFmtId="0" fontId="85" fillId="0" borderId="311" xfId="0" applyNumberFormat="1" applyFont="1" applyFill="1" applyBorder="1" applyAlignment="1">
      <alignment horizontal="center" vertical="center"/>
    </xf>
    <xf numFmtId="0" fontId="85" fillId="0" borderId="309" xfId="0" applyNumberFormat="1" applyFont="1" applyFill="1" applyBorder="1" applyAlignment="1">
      <alignment horizontal="center" vertical="center"/>
    </xf>
    <xf numFmtId="0" fontId="85" fillId="0" borderId="297" xfId="0" applyNumberFormat="1" applyFont="1" applyFill="1" applyBorder="1" applyAlignment="1">
      <alignment horizontal="center" vertical="center"/>
    </xf>
    <xf numFmtId="0" fontId="87" fillId="0" borderId="310" xfId="42" applyNumberFormat="1" applyFont="1" applyFill="1" applyBorder="1" applyAlignment="1">
      <alignment horizontal="center" vertical="center" wrapText="1"/>
    </xf>
    <xf numFmtId="0" fontId="87" fillId="0" borderId="311" xfId="42" applyNumberFormat="1" applyFont="1" applyFill="1" applyBorder="1" applyAlignment="1">
      <alignment horizontal="center" vertical="center" wrapText="1"/>
    </xf>
    <xf numFmtId="0" fontId="119" fillId="0" borderId="76" xfId="54" applyNumberFormat="1" applyFont="1" applyFill="1" applyBorder="1" applyAlignment="1" applyProtection="1">
      <alignment horizontal="center" vertical="top" wrapText="1" readingOrder="1"/>
    </xf>
    <xf numFmtId="0" fontId="118" fillId="0" borderId="177" xfId="54" applyNumberFormat="1" applyFont="1" applyFill="1" applyBorder="1" applyAlignment="1" applyProtection="1">
      <alignment horizontal="center" vertical="top" wrapText="1" readingOrder="1"/>
    </xf>
    <xf numFmtId="0" fontId="118" fillId="0" borderId="178" xfId="54" applyNumberFormat="1" applyFont="1" applyFill="1" applyBorder="1" applyAlignment="1" applyProtection="1">
      <alignment horizontal="center" vertical="top" wrapText="1" readingOrder="1"/>
    </xf>
    <xf numFmtId="0" fontId="118" fillId="0" borderId="179" xfId="54" applyNumberFormat="1" applyFont="1" applyFill="1" applyBorder="1" applyAlignment="1" applyProtection="1">
      <alignment horizontal="center" vertical="top" wrapText="1" readingOrder="1"/>
    </xf>
    <xf numFmtId="0" fontId="87" fillId="0" borderId="312" xfId="42" applyNumberFormat="1" applyFont="1" applyFill="1" applyBorder="1" applyAlignment="1">
      <alignment horizontal="center" vertical="center" wrapText="1"/>
    </xf>
    <xf numFmtId="0" fontId="79" fillId="0" borderId="82" xfId="0" applyFont="1" applyFill="1" applyBorder="1" applyAlignment="1">
      <alignment horizontal="center"/>
    </xf>
    <xf numFmtId="0" fontId="88" fillId="0" borderId="82" xfId="42" applyFont="1" applyFill="1" applyBorder="1" applyAlignment="1">
      <alignment horizontal="center" vertical="center" wrapText="1"/>
    </xf>
    <xf numFmtId="0" fontId="118" fillId="0" borderId="82" xfId="54" applyNumberFormat="1" applyFont="1" applyFill="1" applyBorder="1" applyAlignment="1" applyProtection="1">
      <alignment horizontal="center" vertical="top" wrapText="1" readingOrder="1"/>
    </xf>
    <xf numFmtId="0" fontId="87" fillId="0" borderId="313" xfId="42" applyNumberFormat="1" applyFont="1" applyFill="1" applyBorder="1" applyAlignment="1">
      <alignment horizontal="center" vertical="center" wrapText="1"/>
    </xf>
    <xf numFmtId="0" fontId="87" fillId="0" borderId="140" xfId="42" applyFont="1" applyFill="1" applyBorder="1" applyAlignment="1">
      <alignment horizontal="center" vertical="center" wrapText="1"/>
    </xf>
    <xf numFmtId="0" fontId="88" fillId="0" borderId="307" xfId="40" applyFont="1" applyFill="1" applyBorder="1" applyAlignment="1">
      <alignment vertical="center" wrapText="1"/>
    </xf>
    <xf numFmtId="0" fontId="88" fillId="0" borderId="0" xfId="40" applyFont="1" applyFill="1" applyBorder="1" applyAlignment="1">
      <alignment vertical="center" wrapText="1"/>
    </xf>
    <xf numFmtId="0" fontId="88" fillId="0" borderId="140" xfId="42" applyFont="1" applyFill="1" applyBorder="1" applyAlignment="1">
      <alignment horizontal="center" vertical="center" wrapText="1"/>
    </xf>
    <xf numFmtId="0" fontId="119" fillId="0" borderId="82" xfId="54" applyNumberFormat="1" applyFont="1" applyFill="1" applyBorder="1" applyAlignment="1" applyProtection="1">
      <alignment horizontal="center" vertical="top" wrapText="1" readingOrder="1"/>
    </xf>
    <xf numFmtId="0" fontId="87" fillId="0" borderId="307" xfId="40" applyFont="1" applyFill="1" applyBorder="1" applyAlignment="1">
      <alignment vertical="center" wrapText="1"/>
    </xf>
    <xf numFmtId="0" fontId="79" fillId="0" borderId="314" xfId="0" applyFont="1" applyFill="1" applyBorder="1" applyAlignment="1">
      <alignment horizontal="center"/>
    </xf>
    <xf numFmtId="0" fontId="88" fillId="0" borderId="315" xfId="42" applyFont="1" applyFill="1" applyBorder="1" applyAlignment="1">
      <alignment horizontal="center" vertical="center" wrapText="1"/>
    </xf>
    <xf numFmtId="0" fontId="88" fillId="0" borderId="314" xfId="42" applyFont="1" applyFill="1" applyBorder="1" applyAlignment="1">
      <alignment horizontal="center" vertical="center" wrapText="1"/>
    </xf>
    <xf numFmtId="0" fontId="88" fillId="0" borderId="316" xfId="42" applyFont="1" applyFill="1" applyBorder="1" applyAlignment="1">
      <alignment horizontal="center" vertical="center" wrapText="1"/>
    </xf>
    <xf numFmtId="0" fontId="88" fillId="0" borderId="315" xfId="40" applyFont="1" applyFill="1" applyBorder="1" applyAlignment="1">
      <alignment horizontal="center" vertical="center" wrapText="1"/>
    </xf>
    <xf numFmtId="0" fontId="88" fillId="0" borderId="314" xfId="40" applyFont="1" applyFill="1" applyBorder="1" applyAlignment="1">
      <alignment horizontal="center" vertical="center" wrapText="1"/>
    </xf>
    <xf numFmtId="0" fontId="87" fillId="0" borderId="304" xfId="4" applyFont="1" applyFill="1" applyBorder="1" applyAlignment="1">
      <alignment horizontal="center" vertical="center" textRotation="255" wrapText="1"/>
    </xf>
    <xf numFmtId="0" fontId="87" fillId="0" borderId="303" xfId="40" applyFont="1" applyFill="1" applyBorder="1" applyAlignment="1">
      <alignment horizontal="center" vertical="center" wrapText="1"/>
    </xf>
    <xf numFmtId="0" fontId="87" fillId="0" borderId="305" xfId="40" applyFont="1" applyFill="1" applyBorder="1" applyAlignment="1">
      <alignment horizontal="center" vertical="center" wrapText="1"/>
    </xf>
    <xf numFmtId="0" fontId="57" fillId="6" borderId="282" xfId="3" applyFont="1" applyFill="1" applyBorder="1" applyAlignment="1">
      <alignment horizontal="center" vertical="center" textRotation="255" wrapText="1"/>
    </xf>
    <xf numFmtId="0" fontId="60" fillId="6" borderId="282" xfId="6" applyFont="1" applyFill="1" applyBorder="1" applyAlignment="1">
      <alignment vertical="center" wrapText="1"/>
    </xf>
    <xf numFmtId="0" fontId="60" fillId="6" borderId="280" xfId="6" applyFont="1" applyFill="1" applyBorder="1" applyAlignment="1">
      <alignment vertical="center" wrapText="1"/>
    </xf>
    <xf numFmtId="0" fontId="57" fillId="6" borderId="283" xfId="6" applyFont="1" applyFill="1" applyBorder="1" applyAlignment="1">
      <alignment vertical="center" wrapText="1"/>
    </xf>
    <xf numFmtId="0" fontId="57" fillId="6" borderId="281" xfId="6" applyFont="1" applyFill="1" applyBorder="1" applyAlignment="1">
      <alignment vertical="center" wrapText="1"/>
    </xf>
    <xf numFmtId="0" fontId="57" fillId="6" borderId="286" xfId="6" applyFont="1" applyFill="1" applyBorder="1" applyAlignment="1">
      <alignment horizontal="center" vertical="center" wrapText="1"/>
    </xf>
    <xf numFmtId="0" fontId="57" fillId="6" borderId="280" xfId="6" applyFont="1" applyFill="1" applyBorder="1" applyAlignment="1">
      <alignment horizontal="center" vertical="center" wrapText="1"/>
    </xf>
    <xf numFmtId="0" fontId="57" fillId="6" borderId="287" xfId="6" applyFont="1" applyFill="1" applyBorder="1" applyAlignment="1">
      <alignment horizontal="center" vertical="center" wrapText="1"/>
    </xf>
    <xf numFmtId="0" fontId="57" fillId="6" borderId="275" xfId="8" applyFont="1" applyFill="1" applyBorder="1" applyAlignment="1">
      <alignment horizontal="center" vertical="center" wrapText="1"/>
    </xf>
    <xf numFmtId="0" fontId="57" fillId="6" borderId="278" xfId="8" applyFont="1" applyFill="1" applyBorder="1" applyAlignment="1">
      <alignment horizontal="center" vertical="center" wrapText="1"/>
    </xf>
    <xf numFmtId="0" fontId="57" fillId="6" borderId="276" xfId="8" applyFont="1" applyFill="1" applyBorder="1" applyAlignment="1">
      <alignment horizontal="center" vertical="center" wrapText="1"/>
    </xf>
    <xf numFmtId="0" fontId="57" fillId="6" borderId="277" xfId="8" applyFont="1" applyFill="1" applyBorder="1" applyAlignment="1">
      <alignment horizontal="center" vertical="center" wrapText="1"/>
    </xf>
    <xf numFmtId="0" fontId="57" fillId="6" borderId="293" xfId="8" applyFont="1" applyFill="1" applyBorder="1" applyAlignment="1">
      <alignment horizontal="center" vertical="center" wrapText="1"/>
    </xf>
    <xf numFmtId="0" fontId="57" fillId="6" borderId="317" xfId="8" applyFont="1" applyFill="1" applyBorder="1" applyAlignment="1">
      <alignment horizontal="center" vertical="center" wrapText="1"/>
    </xf>
    <xf numFmtId="0" fontId="60" fillId="6" borderId="279" xfId="6" applyFont="1" applyFill="1" applyBorder="1" applyAlignment="1">
      <alignment vertical="center" wrapText="1"/>
    </xf>
    <xf numFmtId="0" fontId="60" fillId="6" borderId="281" xfId="6" applyFont="1" applyFill="1" applyBorder="1" applyAlignment="1">
      <alignment vertical="center" wrapText="1"/>
    </xf>
    <xf numFmtId="0" fontId="60" fillId="6" borderId="283" xfId="6" applyFont="1" applyFill="1" applyBorder="1" applyAlignment="1">
      <alignment vertical="center" wrapText="1"/>
    </xf>
    <xf numFmtId="0" fontId="57" fillId="6" borderId="275" xfId="6" applyFont="1" applyFill="1" applyBorder="1" applyAlignment="1">
      <alignment horizontal="center" vertical="center" wrapText="1"/>
    </xf>
    <xf numFmtId="0" fontId="57" fillId="6" borderId="276" xfId="6" applyFont="1" applyFill="1" applyBorder="1" applyAlignment="1">
      <alignment horizontal="center" vertical="center" wrapText="1"/>
    </xf>
    <xf numFmtId="0" fontId="15" fillId="6" borderId="288" xfId="8" applyFont="1" applyFill="1" applyBorder="1" applyAlignment="1">
      <alignment horizontal="center" vertical="center" wrapText="1"/>
    </xf>
    <xf numFmtId="0" fontId="15" fillId="6" borderId="289" xfId="8" applyFont="1" applyFill="1" applyBorder="1" applyAlignment="1">
      <alignment horizontal="center" vertical="center" wrapText="1"/>
    </xf>
    <xf numFmtId="0" fontId="14" fillId="6" borderId="296" xfId="8" applyFont="1" applyFill="1" applyBorder="1" applyAlignment="1">
      <alignment horizontal="center" vertical="center" wrapText="1"/>
    </xf>
    <xf numFmtId="0" fontId="14" fillId="6" borderId="290" xfId="8" applyFont="1" applyFill="1" applyBorder="1" applyAlignment="1">
      <alignment horizontal="center" vertical="center" wrapText="1"/>
    </xf>
    <xf numFmtId="0" fontId="14" fillId="6" borderId="43" xfId="6" applyFont="1" applyFill="1" applyBorder="1" applyAlignment="1">
      <alignment horizontal="center" vertical="center" wrapText="1"/>
    </xf>
    <xf numFmtId="0" fontId="14" fillId="6" borderId="279" xfId="3" applyFont="1" applyFill="1" applyBorder="1" applyAlignment="1">
      <alignment horizontal="center" vertical="center" textRotation="255" wrapText="1"/>
    </xf>
    <xf numFmtId="0" fontId="14" fillId="6" borderId="282" xfId="3" applyFont="1" applyFill="1" applyBorder="1" applyAlignment="1">
      <alignment horizontal="center" vertical="center" textRotation="255" wrapText="1"/>
    </xf>
    <xf numFmtId="0" fontId="14" fillId="6" borderId="287" xfId="3" applyFont="1" applyFill="1" applyBorder="1" applyAlignment="1">
      <alignment horizontal="center" vertical="center" textRotation="255" wrapText="1"/>
    </xf>
    <xf numFmtId="0" fontId="14" fillId="6" borderId="279" xfId="6" applyFont="1" applyFill="1" applyBorder="1" applyAlignment="1">
      <alignment vertical="center" wrapText="1"/>
    </xf>
    <xf numFmtId="0" fontId="14" fillId="6" borderId="280" xfId="6" applyFont="1" applyFill="1" applyBorder="1" applyAlignment="1">
      <alignment vertical="center" wrapText="1"/>
    </xf>
    <xf numFmtId="0" fontId="14" fillId="6" borderId="281" xfId="6" applyFont="1" applyFill="1" applyBorder="1" applyAlignment="1">
      <alignment vertical="center" wrapText="1"/>
    </xf>
    <xf numFmtId="0" fontId="14" fillId="6" borderId="275" xfId="8" applyFont="1" applyFill="1" applyBorder="1" applyAlignment="1">
      <alignment horizontal="center" vertical="center" wrapText="1"/>
    </xf>
    <xf numFmtId="0" fontId="14" fillId="6" borderId="276" xfId="8" applyFont="1" applyFill="1" applyBorder="1" applyAlignment="1">
      <alignment horizontal="center" vertical="center" wrapText="1"/>
    </xf>
    <xf numFmtId="0" fontId="14" fillId="6" borderId="278" xfId="8" applyFont="1" applyFill="1" applyBorder="1" applyAlignment="1">
      <alignment horizontal="center" vertical="center" wrapText="1"/>
    </xf>
    <xf numFmtId="0" fontId="14" fillId="6" borderId="282" xfId="8" applyFont="1" applyFill="1" applyBorder="1" applyAlignment="1">
      <alignment vertical="center" wrapText="1"/>
    </xf>
    <xf numFmtId="0" fontId="14" fillId="6" borderId="279" xfId="8" applyFont="1" applyFill="1" applyBorder="1" applyAlignment="1">
      <alignment horizontal="center" vertical="center" wrapText="1"/>
    </xf>
    <xf numFmtId="0" fontId="14" fillId="6" borderId="282" xfId="6" applyFont="1" applyFill="1" applyBorder="1" applyAlignment="1">
      <alignment vertical="center" wrapText="1"/>
    </xf>
    <xf numFmtId="0" fontId="14" fillId="6" borderId="277" xfId="8" applyFont="1" applyFill="1" applyBorder="1" applyAlignment="1">
      <alignment horizontal="center" vertical="center" wrapText="1"/>
    </xf>
    <xf numFmtId="0" fontId="14" fillId="6" borderId="288" xfId="8" applyFont="1" applyFill="1" applyBorder="1" applyAlignment="1">
      <alignment horizontal="center" vertical="center" wrapText="1"/>
    </xf>
    <xf numFmtId="0" fontId="8" fillId="6" borderId="120" xfId="3" quotePrefix="1" applyFont="1" applyFill="1" applyBorder="1" applyAlignment="1">
      <alignment horizontal="center" vertical="center" wrapText="1"/>
    </xf>
    <xf numFmtId="0" fontId="8" fillId="6" borderId="116" xfId="3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50" fillId="6" borderId="0" xfId="0" applyFont="1" applyFill="1" applyBorder="1" applyAlignment="1">
      <alignment horizontal="center" wrapText="1"/>
    </xf>
    <xf numFmtId="0" fontId="50" fillId="4" borderId="0" xfId="0" applyFont="1" applyFill="1" applyBorder="1" applyAlignment="1">
      <alignment horizontal="center" wrapText="1"/>
    </xf>
    <xf numFmtId="0" fontId="14" fillId="6" borderId="318" xfId="42" applyNumberFormat="1" applyFont="1" applyFill="1" applyBorder="1" applyAlignment="1">
      <alignment horizontal="center" vertical="center" wrapText="1"/>
    </xf>
    <xf numFmtId="0" fontId="14" fillId="0" borderId="319" xfId="42" applyNumberFormat="1" applyFont="1" applyFill="1" applyBorder="1" applyAlignment="1">
      <alignment horizontal="center" vertical="center" wrapText="1"/>
    </xf>
    <xf numFmtId="0" fontId="14" fillId="6" borderId="297" xfId="40" applyNumberFormat="1" applyFont="1" applyFill="1" applyBorder="1" applyAlignment="1">
      <alignment horizontal="center" vertical="center" wrapText="1"/>
    </xf>
    <xf numFmtId="0" fontId="14" fillId="0" borderId="305" xfId="40" applyFont="1" applyFill="1" applyBorder="1" applyAlignment="1">
      <alignment horizontal="center" vertical="center" wrapText="1"/>
    </xf>
    <xf numFmtId="0" fontId="14" fillId="6" borderId="320" xfId="42" applyNumberFormat="1" applyFont="1" applyFill="1" applyBorder="1" applyAlignment="1">
      <alignment horizontal="center" vertical="center" wrapText="1"/>
    </xf>
    <xf numFmtId="0" fontId="15" fillId="6" borderId="316" xfId="40" applyFont="1" applyFill="1" applyBorder="1" applyAlignment="1">
      <alignment horizontal="center" vertical="center" wrapText="1"/>
    </xf>
    <xf numFmtId="0" fontId="14" fillId="6" borderId="297" xfId="42" applyNumberFormat="1" applyFont="1" applyFill="1" applyBorder="1" applyAlignment="1">
      <alignment horizontal="center" vertical="center" wrapText="1"/>
    </xf>
    <xf numFmtId="0" fontId="15" fillId="0" borderId="269" xfId="4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35" fillId="4" borderId="274" xfId="3" quotePrefix="1" applyFont="1" applyFill="1" applyBorder="1" applyAlignment="1">
      <alignment horizontal="center" vertical="center" wrapText="1"/>
    </xf>
    <xf numFmtId="0" fontId="20" fillId="4" borderId="288" xfId="8" applyFont="1" applyFill="1" applyBorder="1" applyAlignment="1">
      <alignment vertical="center" wrapText="1"/>
    </xf>
    <xf numFmtId="0" fontId="20" fillId="4" borderId="289" xfId="8" applyFont="1" applyFill="1" applyBorder="1" applyAlignment="1">
      <alignment vertical="center" wrapText="1"/>
    </xf>
    <xf numFmtId="0" fontId="20" fillId="4" borderId="290" xfId="8" applyFont="1" applyFill="1" applyBorder="1" applyAlignment="1">
      <alignment vertical="center" wrapText="1"/>
    </xf>
    <xf numFmtId="0" fontId="20" fillId="4" borderId="295" xfId="8" applyFont="1" applyFill="1" applyBorder="1" applyAlignment="1">
      <alignment vertical="center" wrapText="1"/>
    </xf>
    <xf numFmtId="0" fontId="20" fillId="4" borderId="296" xfId="8" applyFont="1" applyFill="1" applyBorder="1" applyAlignment="1">
      <alignment vertical="center" wrapText="1"/>
    </xf>
    <xf numFmtId="0" fontId="20" fillId="4" borderId="291" xfId="8" applyFont="1" applyFill="1" applyBorder="1" applyAlignment="1">
      <alignment vertical="center" wrapText="1"/>
    </xf>
    <xf numFmtId="0" fontId="20" fillId="4" borderId="292" xfId="8" applyFont="1" applyFill="1" applyBorder="1" applyAlignment="1">
      <alignment vertical="center" wrapText="1"/>
    </xf>
    <xf numFmtId="0" fontId="19" fillId="4" borderId="286" xfId="0" applyFont="1" applyFill="1" applyBorder="1" applyAlignment="1">
      <alignment horizontal="left" vertical="center" wrapText="1"/>
    </xf>
    <xf numFmtId="0" fontId="20" fillId="4" borderId="282" xfId="3" applyFont="1" applyFill="1" applyBorder="1" applyAlignment="1">
      <alignment horizontal="center" vertical="center" textRotation="255" wrapText="1"/>
    </xf>
    <xf numFmtId="0" fontId="21" fillId="4" borderId="280" xfId="6" quotePrefix="1" applyFont="1" applyFill="1" applyBorder="1" applyAlignment="1">
      <alignment vertical="center" wrapText="1"/>
    </xf>
    <xf numFmtId="0" fontId="20" fillId="4" borderId="286" xfId="6" applyFont="1" applyFill="1" applyBorder="1" applyAlignment="1">
      <alignment horizontal="center" vertical="center" wrapText="1"/>
    </xf>
    <xf numFmtId="0" fontId="20" fillId="4" borderId="280" xfId="6" applyFont="1" applyFill="1" applyBorder="1" applyAlignment="1">
      <alignment horizontal="center" vertical="center" wrapText="1"/>
    </xf>
    <xf numFmtId="0" fontId="20" fillId="4" borderId="287" xfId="6" applyFont="1" applyFill="1" applyBorder="1" applyAlignment="1">
      <alignment horizontal="center" vertical="center" wrapText="1"/>
    </xf>
    <xf numFmtId="0" fontId="17" fillId="4" borderId="284" xfId="8" quotePrefix="1" applyFont="1" applyFill="1" applyBorder="1" applyAlignment="1">
      <alignment vertical="center" wrapText="1"/>
    </xf>
    <xf numFmtId="0" fontId="17" fillId="4" borderId="190" xfId="8" applyFont="1" applyFill="1" applyBorder="1" applyAlignment="1">
      <alignment vertical="center" wrapText="1"/>
    </xf>
    <xf numFmtId="0" fontId="31" fillId="4" borderId="284" xfId="8" quotePrefix="1" applyFont="1" applyFill="1" applyBorder="1" applyAlignment="1">
      <alignment vertical="center" wrapText="1"/>
    </xf>
    <xf numFmtId="0" fontId="30" fillId="4" borderId="284" xfId="0" applyFont="1" applyFill="1" applyBorder="1" applyAlignment="1">
      <alignment horizontal="left" vertical="center" wrapText="1"/>
    </xf>
    <xf numFmtId="0" fontId="85" fillId="4" borderId="284" xfId="0" applyFont="1" applyFill="1" applyBorder="1" applyAlignment="1">
      <alignment horizontal="left" vertical="center" wrapText="1"/>
    </xf>
    <xf numFmtId="0" fontId="85" fillId="4" borderId="274" xfId="0" applyFont="1" applyFill="1" applyBorder="1" applyAlignment="1">
      <alignment horizontal="center" vertical="center"/>
    </xf>
    <xf numFmtId="0" fontId="85" fillId="4" borderId="277" xfId="0" applyFont="1" applyFill="1" applyBorder="1" applyAlignment="1">
      <alignment horizontal="center" vertical="center"/>
    </xf>
    <xf numFmtId="0" fontId="14" fillId="6" borderId="295" xfId="8" applyFont="1" applyFill="1" applyBorder="1" applyAlignment="1">
      <alignment vertical="center" wrapText="1"/>
    </xf>
    <xf numFmtId="0" fontId="14" fillId="6" borderId="296" xfId="8" applyFont="1" applyFill="1" applyBorder="1" applyAlignment="1">
      <alignment vertical="center" wrapText="1"/>
    </xf>
    <xf numFmtId="0" fontId="14" fillId="6" borderId="274" xfId="3" applyFont="1" applyFill="1" applyBorder="1" applyAlignment="1">
      <alignment horizontal="center" vertical="center" textRotation="255" wrapText="1"/>
    </xf>
    <xf numFmtId="0" fontId="17" fillId="6" borderId="282" xfId="3" applyFont="1" applyFill="1" applyBorder="1" applyAlignment="1">
      <alignment horizontal="center" vertical="center" textRotation="255" wrapText="1"/>
    </xf>
    <xf numFmtId="0" fontId="14" fillId="6" borderId="283" xfId="6" applyFont="1" applyFill="1" applyBorder="1" applyAlignment="1">
      <alignment vertical="center" wrapText="1"/>
    </xf>
    <xf numFmtId="0" fontId="14" fillId="6" borderId="286" xfId="6" applyFont="1" applyFill="1" applyBorder="1" applyAlignment="1">
      <alignment horizontal="center" vertical="center" wrapText="1"/>
    </xf>
    <xf numFmtId="0" fontId="17" fillId="6" borderId="280" xfId="6" applyFont="1" applyFill="1" applyBorder="1" applyAlignment="1">
      <alignment horizontal="center" vertical="center" wrapText="1"/>
    </xf>
    <xf numFmtId="0" fontId="17" fillId="6" borderId="287" xfId="6" applyFont="1" applyFill="1" applyBorder="1" applyAlignment="1">
      <alignment horizontal="center" vertical="center" wrapText="1"/>
    </xf>
    <xf numFmtId="0" fontId="14" fillId="6" borderId="288" xfId="6" applyFont="1" applyFill="1" applyBorder="1" applyAlignment="1">
      <alignment vertical="center" wrapText="1"/>
    </xf>
    <xf numFmtId="0" fontId="14" fillId="6" borderId="289" xfId="6" applyFont="1" applyFill="1" applyBorder="1" applyAlignment="1">
      <alignment vertical="center" wrapText="1"/>
    </xf>
    <xf numFmtId="0" fontId="14" fillId="6" borderId="290" xfId="6" applyFont="1" applyFill="1" applyBorder="1" applyAlignment="1">
      <alignment vertical="center" wrapText="1"/>
    </xf>
    <xf numFmtId="0" fontId="14" fillId="6" borderId="295" xfId="6" applyFont="1" applyFill="1" applyBorder="1" applyAlignment="1">
      <alignment vertical="center" wrapText="1"/>
    </xf>
    <xf numFmtId="0" fontId="14" fillId="6" borderId="296" xfId="6" applyFont="1" applyFill="1" applyBorder="1" applyAlignment="1">
      <alignment vertical="center" wrapText="1"/>
    </xf>
    <xf numFmtId="0" fontId="15" fillId="6" borderId="288" xfId="6" applyFont="1" applyFill="1" applyBorder="1" applyAlignment="1">
      <alignment horizontal="center" vertical="center" wrapText="1"/>
    </xf>
    <xf numFmtId="0" fontId="15" fillId="6" borderId="289" xfId="6" applyFont="1" applyFill="1" applyBorder="1" applyAlignment="1">
      <alignment horizontal="center" vertical="center" wrapText="1"/>
    </xf>
    <xf numFmtId="0" fontId="17" fillId="6" borderId="284" xfId="8" applyFont="1" applyFill="1" applyBorder="1" applyAlignment="1">
      <alignment horizontal="center" vertical="center" wrapText="1"/>
    </xf>
    <xf numFmtId="0" fontId="14" fillId="6" borderId="274" xfId="6" applyFont="1" applyFill="1" applyBorder="1" applyAlignment="1">
      <alignment horizontal="center" vertical="center" wrapText="1"/>
    </xf>
    <xf numFmtId="0" fontId="17" fillId="6" borderId="274" xfId="6" applyFont="1" applyFill="1" applyBorder="1" applyAlignment="1">
      <alignment horizontal="center" vertical="center" wrapText="1"/>
    </xf>
    <xf numFmtId="0" fontId="17" fillId="6" borderId="9" xfId="6" applyFont="1" applyFill="1" applyBorder="1" applyAlignment="1">
      <alignment horizontal="center" vertical="center" wrapText="1"/>
    </xf>
    <xf numFmtId="0" fontId="9" fillId="6" borderId="274" xfId="3" quotePrefix="1" applyFont="1" applyFill="1" applyBorder="1" applyAlignment="1">
      <alignment horizontal="center" vertical="center" wrapText="1"/>
    </xf>
    <xf numFmtId="0" fontId="9" fillId="6" borderId="284" xfId="3" quotePrefix="1" applyFont="1" applyFill="1" applyBorder="1" applyAlignment="1">
      <alignment horizontal="center" vertical="center" wrapText="1"/>
    </xf>
    <xf numFmtId="0" fontId="27" fillId="6" borderId="286" xfId="8" quotePrefix="1" applyFont="1" applyFill="1" applyBorder="1" applyAlignment="1">
      <alignment vertical="center" wrapText="1"/>
    </xf>
    <xf numFmtId="0" fontId="49" fillId="6" borderId="286" xfId="0" applyFont="1" applyFill="1" applyBorder="1" applyAlignment="1">
      <alignment horizontal="left" vertical="center" wrapText="1"/>
    </xf>
    <xf numFmtId="0" fontId="104" fillId="6" borderId="274" xfId="6" applyFont="1" applyFill="1" applyBorder="1" applyAlignment="1">
      <alignment horizontal="center" vertical="center" wrapText="1"/>
    </xf>
    <xf numFmtId="0" fontId="104" fillId="6" borderId="277" xfId="6" applyFont="1" applyFill="1" applyBorder="1" applyAlignment="1">
      <alignment horizontal="center" vertical="center" wrapText="1"/>
    </xf>
    <xf numFmtId="0" fontId="104" fillId="6" borderId="284" xfId="6" applyFont="1" applyFill="1" applyBorder="1" applyAlignment="1">
      <alignment horizontal="center" vertical="center" wrapText="1"/>
    </xf>
    <xf numFmtId="0" fontId="14" fillId="6" borderId="280" xfId="6" quotePrefix="1" applyFont="1" applyFill="1" applyBorder="1" applyAlignment="1">
      <alignment vertical="center" wrapText="1"/>
    </xf>
    <xf numFmtId="0" fontId="27" fillId="6" borderId="284" xfId="8" quotePrefix="1" applyFont="1" applyFill="1" applyBorder="1" applyAlignment="1">
      <alignment vertical="center" wrapText="1"/>
    </xf>
    <xf numFmtId="0" fontId="104" fillId="6" borderId="274" xfId="8" applyFont="1" applyFill="1" applyBorder="1" applyAlignment="1">
      <alignment horizontal="center" vertical="center" wrapText="1"/>
    </xf>
    <xf numFmtId="0" fontId="49" fillId="6" borderId="284" xfId="0" applyFont="1" applyFill="1" applyBorder="1" applyAlignment="1">
      <alignment horizontal="left" vertical="center" wrapText="1"/>
    </xf>
    <xf numFmtId="0" fontId="117" fillId="6" borderId="284" xfId="0" applyFont="1" applyFill="1" applyBorder="1" applyAlignment="1">
      <alignment horizontal="left" vertical="center" wrapText="1"/>
    </xf>
    <xf numFmtId="0" fontId="85" fillId="6" borderId="274" xfId="0" applyFont="1" applyFill="1" applyBorder="1" applyAlignment="1">
      <alignment horizontal="center" vertical="center"/>
    </xf>
    <xf numFmtId="0" fontId="85" fillId="6" borderId="277" xfId="0" applyFont="1" applyFill="1" applyBorder="1" applyAlignment="1">
      <alignment horizontal="center" vertical="center"/>
    </xf>
    <xf numFmtId="0" fontId="120" fillId="6" borderId="0" xfId="0" applyFont="1" applyFill="1"/>
    <xf numFmtId="0" fontId="2" fillId="6" borderId="17" xfId="3" quotePrefix="1" applyFont="1" applyFill="1" applyBorder="1" applyAlignment="1">
      <alignment horizontal="center" vertical="center" wrapText="1"/>
    </xf>
    <xf numFmtId="0" fontId="14" fillId="6" borderId="19" xfId="13" quotePrefix="1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justify" vertical="center" wrapText="1"/>
    </xf>
    <xf numFmtId="0" fontId="40" fillId="6" borderId="17" xfId="8" quotePrefix="1" applyFont="1" applyFill="1" applyBorder="1" applyAlignment="1">
      <alignment horizontal="center" vertical="center" wrapText="1"/>
    </xf>
    <xf numFmtId="0" fontId="24" fillId="6" borderId="19" xfId="0" applyFont="1" applyFill="1" applyBorder="1"/>
    <xf numFmtId="0" fontId="81" fillId="6" borderId="17" xfId="8" quotePrefix="1" applyFont="1" applyFill="1" applyBorder="1" applyAlignment="1">
      <alignment horizontal="center" vertical="center" wrapText="1"/>
    </xf>
    <xf numFmtId="0" fontId="20" fillId="6" borderId="17" xfId="8" quotePrefix="1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15" fillId="6" borderId="17" xfId="6" applyFont="1" applyFill="1" applyBorder="1" applyAlignment="1">
      <alignment horizontal="center" vertical="center" wrapText="1"/>
    </xf>
    <xf numFmtId="0" fontId="21" fillId="6" borderId="17" xfId="6" applyFont="1" applyFill="1" applyBorder="1" applyAlignment="1">
      <alignment horizontal="center" vertical="center" wrapText="1"/>
    </xf>
    <xf numFmtId="0" fontId="14" fillId="6" borderId="17" xfId="8" quotePrefix="1" applyFont="1" applyFill="1" applyBorder="1" applyAlignment="1">
      <alignment horizontal="center" vertical="center" wrapText="1"/>
    </xf>
    <xf numFmtId="0" fontId="14" fillId="6" borderId="17" xfId="6" quotePrefix="1" applyFont="1" applyFill="1" applyBorder="1" applyAlignment="1">
      <alignment horizontal="center" vertical="center" wrapText="1"/>
    </xf>
    <xf numFmtId="0" fontId="31" fillId="6" borderId="19" xfId="8" applyFont="1" applyFill="1" applyBorder="1" applyAlignment="1">
      <alignment vertical="center" wrapText="1"/>
    </xf>
    <xf numFmtId="0" fontId="9" fillId="6" borderId="30" xfId="3" quotePrefix="1" applyFont="1" applyFill="1" applyBorder="1" applyAlignment="1">
      <alignment horizontal="center" vertical="center" wrapText="1"/>
    </xf>
    <xf numFmtId="0" fontId="2" fillId="6" borderId="32" xfId="3" quotePrefix="1" applyFont="1" applyFill="1" applyBorder="1" applyAlignment="1">
      <alignment horizontal="center" vertical="center" wrapText="1"/>
    </xf>
    <xf numFmtId="0" fontId="77" fillId="6" borderId="47" xfId="0" applyFont="1" applyFill="1" applyBorder="1" applyAlignment="1">
      <alignment horizontal="center" vertical="center"/>
    </xf>
    <xf numFmtId="0" fontId="77" fillId="6" borderId="44" xfId="0" applyFont="1" applyFill="1" applyBorder="1" applyAlignment="1">
      <alignment horizontal="center" vertical="center"/>
    </xf>
    <xf numFmtId="0" fontId="14" fillId="6" borderId="289" xfId="8" quotePrefix="1" applyFont="1" applyFill="1" applyBorder="1" applyAlignment="1">
      <alignment vertical="center" wrapText="1"/>
    </xf>
    <xf numFmtId="0" fontId="14" fillId="6" borderId="290" xfId="8" quotePrefix="1" applyFont="1" applyFill="1" applyBorder="1" applyAlignment="1">
      <alignment vertical="center" wrapText="1"/>
    </xf>
    <xf numFmtId="0" fontId="14" fillId="6" borderId="34" xfId="6" quotePrefix="1" applyFont="1" applyFill="1" applyBorder="1" applyAlignment="1">
      <alignment horizontal="center" vertical="center" wrapText="1"/>
    </xf>
    <xf numFmtId="0" fontId="14" fillId="6" borderId="35" xfId="6" quotePrefix="1" applyFont="1" applyFill="1" applyBorder="1" applyAlignment="1">
      <alignment horizontal="center" vertical="center" wrapText="1"/>
    </xf>
    <xf numFmtId="0" fontId="14" fillId="6" borderId="30" xfId="3" quotePrefix="1" applyFont="1" applyFill="1" applyBorder="1" applyAlignment="1">
      <alignment horizontal="center" vertical="center" textRotation="255" wrapText="1"/>
    </xf>
    <xf numFmtId="0" fontId="14" fillId="6" borderId="32" xfId="3" quotePrefix="1" applyFont="1" applyFill="1" applyBorder="1" applyAlignment="1">
      <alignment horizontal="center" vertical="center" textRotation="255" wrapText="1"/>
    </xf>
    <xf numFmtId="0" fontId="15" fillId="6" borderId="7" xfId="6" quotePrefix="1" applyFont="1" applyFill="1" applyBorder="1" applyAlignment="1">
      <alignment vertical="center" wrapText="1"/>
    </xf>
    <xf numFmtId="0" fontId="15" fillId="6" borderId="7" xfId="6" quotePrefix="1" applyFont="1" applyFill="1" applyBorder="1" applyAlignment="1">
      <alignment horizontal="center" vertical="center" wrapText="1"/>
    </xf>
    <xf numFmtId="0" fontId="15" fillId="6" borderId="13" xfId="6" quotePrefix="1" applyFont="1" applyFill="1" applyBorder="1" applyAlignment="1">
      <alignment horizontal="center" vertical="center" wrapText="1"/>
    </xf>
    <xf numFmtId="0" fontId="19" fillId="6" borderId="288" xfId="0" applyFont="1" applyFill="1" applyBorder="1" applyAlignment="1">
      <alignment horizontal="left" vertical="center" wrapText="1"/>
    </xf>
    <xf numFmtId="0" fontId="15" fillId="6" borderId="289" xfId="6" quotePrefix="1" applyFont="1" applyFill="1" applyBorder="1" applyAlignment="1">
      <alignment vertical="center" wrapText="1"/>
    </xf>
    <xf numFmtId="0" fontId="14" fillId="6" borderId="289" xfId="6" applyFont="1" applyFill="1" applyBorder="1" applyAlignment="1">
      <alignment horizontal="center" vertical="center" wrapText="1"/>
    </xf>
    <xf numFmtId="0" fontId="14" fillId="6" borderId="290" xfId="6" applyFont="1" applyFill="1" applyBorder="1" applyAlignment="1">
      <alignment horizontal="center" vertical="center" wrapText="1"/>
    </xf>
    <xf numFmtId="0" fontId="20" fillId="6" borderId="34" xfId="8" quotePrefix="1" applyFont="1" applyFill="1" applyBorder="1" applyAlignment="1">
      <alignment horizontal="center" vertical="center" wrapText="1"/>
    </xf>
    <xf numFmtId="0" fontId="20" fillId="6" borderId="35" xfId="8" quotePrefix="1" applyFont="1" applyFill="1" applyBorder="1" applyAlignment="1">
      <alignment horizontal="center" vertical="center" wrapText="1"/>
    </xf>
    <xf numFmtId="0" fontId="14" fillId="6" borderId="6" xfId="13" quotePrefix="1" applyFont="1" applyFill="1" applyBorder="1" applyAlignment="1">
      <alignment horizontal="center" vertical="center" wrapText="1"/>
    </xf>
    <xf numFmtId="0" fontId="17" fillId="6" borderId="291" xfId="8" quotePrefix="1" applyFont="1" applyFill="1" applyBorder="1" applyAlignment="1">
      <alignment vertical="center" wrapText="1"/>
    </xf>
    <xf numFmtId="0" fontId="39" fillId="6" borderId="26" xfId="0" applyFont="1" applyFill="1" applyBorder="1" applyAlignment="1">
      <alignment horizontal="justify" vertical="center" wrapText="1"/>
    </xf>
    <xf numFmtId="0" fontId="24" fillId="6" borderId="26" xfId="0" applyFont="1" applyFill="1" applyBorder="1"/>
    <xf numFmtId="0" fontId="19" fillId="6" borderId="26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  <xf numFmtId="0" fontId="19" fillId="6" borderId="291" xfId="0" applyFont="1" applyFill="1" applyBorder="1" applyAlignment="1">
      <alignment horizontal="left" vertical="center" wrapText="1"/>
    </xf>
    <xf numFmtId="0" fontId="17" fillId="6" borderId="158" xfId="8" quotePrefix="1" applyFont="1" applyFill="1" applyBorder="1" applyAlignment="1">
      <alignment vertical="center" wrapText="1"/>
    </xf>
    <xf numFmtId="0" fontId="17" fillId="6" borderId="98" xfId="8" applyFont="1" applyFill="1" applyBorder="1" applyAlignment="1">
      <alignment vertical="center" wrapText="1"/>
    </xf>
    <xf numFmtId="0" fontId="31" fillId="6" borderId="26" xfId="8" quotePrefix="1" applyFont="1" applyFill="1" applyBorder="1" applyAlignment="1">
      <alignment vertical="center" wrapText="1"/>
    </xf>
    <xf numFmtId="0" fontId="30" fillId="6" borderId="26" xfId="0" applyFont="1" applyFill="1" applyBorder="1" applyAlignment="1">
      <alignment horizontal="left" vertical="center" wrapText="1"/>
    </xf>
    <xf numFmtId="0" fontId="31" fillId="6" borderId="158" xfId="8" applyFont="1" applyFill="1" applyBorder="1" applyAlignment="1">
      <alignment vertical="center" wrapText="1"/>
    </xf>
    <xf numFmtId="0" fontId="77" fillId="6" borderId="115" xfId="0" applyFont="1" applyFill="1" applyBorder="1" applyAlignment="1">
      <alignment horizontal="left" vertical="center" wrapText="1"/>
    </xf>
    <xf numFmtId="0" fontId="35" fillId="6" borderId="21" xfId="3" quotePrefix="1" applyFont="1" applyFill="1" applyBorder="1" applyAlignment="1">
      <alignment horizontal="center" vertical="center" wrapText="1"/>
    </xf>
    <xf numFmtId="0" fontId="8" fillId="6" borderId="33" xfId="3" quotePrefix="1" applyFont="1" applyFill="1" applyBorder="1" applyAlignment="1">
      <alignment horizontal="center" vertical="center" wrapText="1"/>
    </xf>
    <xf numFmtId="0" fontId="14" fillId="6" borderId="295" xfId="8" quotePrefix="1" applyFont="1" applyFill="1" applyBorder="1" applyAlignment="1">
      <alignment vertical="center" wrapText="1"/>
    </xf>
    <xf numFmtId="0" fontId="40" fillId="6" borderId="21" xfId="8" quotePrefix="1" applyFont="1" applyFill="1" applyBorder="1" applyAlignment="1">
      <alignment horizontal="center" vertical="center" wrapText="1"/>
    </xf>
    <xf numFmtId="0" fontId="20" fillId="6" borderId="21" xfId="8" quotePrefix="1" applyFont="1" applyFill="1" applyBorder="1" applyAlignment="1">
      <alignment horizontal="center" vertical="center" wrapText="1"/>
    </xf>
    <xf numFmtId="0" fontId="14" fillId="6" borderId="33" xfId="3" quotePrefix="1" applyFont="1" applyFill="1" applyBorder="1" applyAlignment="1">
      <alignment horizontal="center" vertical="center" textRotation="255" wrapText="1"/>
    </xf>
    <xf numFmtId="0" fontId="14" fillId="6" borderId="295" xfId="6" applyFont="1" applyFill="1" applyBorder="1" applyAlignment="1">
      <alignment horizontal="center" vertical="center" wrapText="1"/>
    </xf>
    <xf numFmtId="0" fontId="20" fillId="6" borderId="96" xfId="8" quotePrefix="1" applyFont="1" applyFill="1" applyBorder="1" applyAlignment="1">
      <alignment horizontal="center" vertical="center" wrapText="1"/>
    </xf>
    <xf numFmtId="0" fontId="15" fillId="6" borderId="15" xfId="6" quotePrefix="1" applyFont="1" applyFill="1" applyBorder="1" applyAlignment="1">
      <alignment horizontal="center" vertical="center" wrapText="1"/>
    </xf>
    <xf numFmtId="0" fontId="40" fillId="6" borderId="21" xfId="6" applyFont="1" applyFill="1" applyBorder="1" applyAlignment="1">
      <alignment horizontal="center" vertical="center" wrapText="1"/>
    </xf>
    <xf numFmtId="0" fontId="15" fillId="6" borderId="21" xfId="6" applyFont="1" applyFill="1" applyBorder="1" applyAlignment="1">
      <alignment horizontal="center" vertical="center" wrapText="1"/>
    </xf>
    <xf numFmtId="0" fontId="21" fillId="6" borderId="21" xfId="6" applyFont="1" applyFill="1" applyBorder="1" applyAlignment="1">
      <alignment horizontal="center" vertical="center" wrapText="1"/>
    </xf>
    <xf numFmtId="0" fontId="14" fillId="6" borderId="21" xfId="8" quotePrefix="1" applyFont="1" applyFill="1" applyBorder="1" applyAlignment="1">
      <alignment horizontal="center" vertical="center" wrapText="1"/>
    </xf>
    <xf numFmtId="0" fontId="14" fillId="6" borderId="21" xfId="6" quotePrefix="1" applyFont="1" applyFill="1" applyBorder="1" applyAlignment="1">
      <alignment horizontal="center" vertical="center" wrapText="1"/>
    </xf>
    <xf numFmtId="0" fontId="14" fillId="6" borderId="96" xfId="6" quotePrefix="1" applyFont="1" applyFill="1" applyBorder="1" applyAlignment="1">
      <alignment horizontal="center" vertical="center" wrapText="1"/>
    </xf>
    <xf numFmtId="0" fontId="77" fillId="6" borderId="49" xfId="0" applyFont="1" applyFill="1" applyBorder="1" applyAlignment="1">
      <alignment horizontal="center" vertical="center"/>
    </xf>
    <xf numFmtId="0" fontId="35" fillId="6" borderId="19" xfId="3" quotePrefix="1" applyFont="1" applyFill="1" applyBorder="1" applyAlignment="1">
      <alignment horizontal="center" vertical="center" wrapText="1"/>
    </xf>
    <xf numFmtId="0" fontId="35" fillId="6" borderId="17" xfId="3" quotePrefix="1" applyFont="1" applyFill="1" applyBorder="1" applyAlignment="1">
      <alignment horizontal="center" vertical="center" wrapText="1"/>
    </xf>
    <xf numFmtId="0" fontId="8" fillId="6" borderId="29" xfId="3" quotePrefix="1" applyFont="1" applyFill="1" applyBorder="1" applyAlignment="1">
      <alignment horizontal="center" vertical="center" wrapText="1"/>
    </xf>
    <xf numFmtId="0" fontId="14" fillId="6" borderId="288" xfId="8" quotePrefix="1" applyFont="1" applyFill="1" applyBorder="1" applyAlignment="1">
      <alignment vertical="center" wrapText="1"/>
    </xf>
    <xf numFmtId="0" fontId="40" fillId="6" borderId="19" xfId="8" quotePrefix="1" applyFont="1" applyFill="1" applyBorder="1" applyAlignment="1">
      <alignment horizontal="center" vertical="center" wrapText="1"/>
    </xf>
    <xf numFmtId="0" fontId="20" fillId="6" borderId="19" xfId="8" quotePrefix="1" applyFont="1" applyFill="1" applyBorder="1" applyAlignment="1">
      <alignment horizontal="center" vertical="center" wrapText="1"/>
    </xf>
    <xf numFmtId="0" fontId="14" fillId="6" borderId="19" xfId="8" quotePrefix="1" applyFont="1" applyFill="1" applyBorder="1" applyAlignment="1">
      <alignment horizontal="center" vertical="center" wrapText="1"/>
    </xf>
    <xf numFmtId="0" fontId="14" fillId="6" borderId="29" xfId="3" quotePrefix="1" applyFont="1" applyFill="1" applyBorder="1" applyAlignment="1">
      <alignment horizontal="center" vertical="center" textRotation="255" wrapText="1"/>
    </xf>
    <xf numFmtId="0" fontId="15" fillId="6" borderId="288" xfId="6" quotePrefix="1" applyFont="1" applyFill="1" applyBorder="1" applyAlignment="1">
      <alignment vertical="center" wrapText="1"/>
    </xf>
    <xf numFmtId="0" fontId="14" fillId="6" borderId="290" xfId="6" quotePrefix="1" applyFont="1" applyFill="1" applyBorder="1" applyAlignment="1">
      <alignment vertical="center" wrapText="1"/>
    </xf>
    <xf numFmtId="0" fontId="20" fillId="6" borderId="41" xfId="8" quotePrefix="1" applyFont="1" applyFill="1" applyBorder="1" applyAlignment="1">
      <alignment horizontal="center" vertical="center" wrapText="1"/>
    </xf>
    <xf numFmtId="0" fontId="15" fillId="6" borderId="12" xfId="6" quotePrefix="1" applyFont="1" applyFill="1" applyBorder="1" applyAlignment="1">
      <alignment vertical="center" wrapText="1"/>
    </xf>
    <xf numFmtId="0" fontId="15" fillId="6" borderId="13" xfId="6" quotePrefix="1" applyFont="1" applyFill="1" applyBorder="1" applyAlignment="1">
      <alignment vertical="center" wrapText="1"/>
    </xf>
    <xf numFmtId="0" fontId="21" fillId="6" borderId="19" xfId="8" quotePrefix="1" applyFont="1" applyFill="1" applyBorder="1" applyAlignment="1">
      <alignment horizontal="center" vertical="center" wrapText="1"/>
    </xf>
    <xf numFmtId="0" fontId="21" fillId="6" borderId="17" xfId="8" quotePrefix="1" applyFont="1" applyFill="1" applyBorder="1" applyAlignment="1">
      <alignment horizontal="center" vertical="center" wrapText="1"/>
    </xf>
    <xf numFmtId="0" fontId="14" fillId="6" borderId="19" xfId="6" quotePrefix="1" applyFont="1" applyFill="1" applyBorder="1" applyAlignment="1">
      <alignment horizontal="center" vertical="center" wrapText="1"/>
    </xf>
    <xf numFmtId="0" fontId="14" fillId="6" borderId="41" xfId="6" quotePrefix="1" applyFont="1" applyFill="1" applyBorder="1" applyAlignment="1">
      <alignment horizontal="center" vertical="center" wrapText="1"/>
    </xf>
    <xf numFmtId="0" fontId="77" fillId="6" borderId="43" xfId="0" applyFont="1" applyFill="1" applyBorder="1" applyAlignment="1">
      <alignment horizontal="center" vertical="center"/>
    </xf>
    <xf numFmtId="0" fontId="35" fillId="6" borderId="18" xfId="3" quotePrefix="1" applyFont="1" applyFill="1" applyBorder="1" applyAlignment="1">
      <alignment horizontal="center" vertical="center" wrapText="1"/>
    </xf>
    <xf numFmtId="0" fontId="2" fillId="6" borderId="31" xfId="3" quotePrefix="1" applyFont="1" applyFill="1" applyBorder="1" applyAlignment="1">
      <alignment horizontal="center" vertical="center" wrapText="1"/>
    </xf>
    <xf numFmtId="0" fontId="14" fillId="6" borderId="296" xfId="8" quotePrefix="1" applyFont="1" applyFill="1" applyBorder="1" applyAlignment="1">
      <alignment vertical="center" wrapText="1"/>
    </xf>
    <xf numFmtId="0" fontId="40" fillId="6" borderId="18" xfId="8" quotePrefix="1" applyFont="1" applyFill="1" applyBorder="1" applyAlignment="1">
      <alignment horizontal="center" vertical="center" wrapText="1"/>
    </xf>
    <xf numFmtId="0" fontId="81" fillId="6" borderId="18" xfId="8" quotePrefix="1" applyFont="1" applyFill="1" applyBorder="1" applyAlignment="1">
      <alignment horizontal="center" vertical="center" wrapText="1"/>
    </xf>
    <xf numFmtId="0" fontId="20" fillId="6" borderId="18" xfId="8" quotePrefix="1" applyFont="1" applyFill="1" applyBorder="1" applyAlignment="1">
      <alignment horizontal="center" vertical="center" wrapText="1"/>
    </xf>
    <xf numFmtId="0" fontId="14" fillId="6" borderId="31" xfId="3" quotePrefix="1" applyFont="1" applyFill="1" applyBorder="1" applyAlignment="1">
      <alignment horizontal="center" vertical="center" textRotation="255" wrapText="1"/>
    </xf>
    <xf numFmtId="0" fontId="14" fillId="6" borderId="296" xfId="6" quotePrefix="1" applyFont="1" applyFill="1" applyBorder="1" applyAlignment="1">
      <alignment vertical="center" wrapText="1"/>
    </xf>
    <xf numFmtId="0" fontId="20" fillId="6" borderId="78" xfId="8" quotePrefix="1" applyFont="1" applyFill="1" applyBorder="1" applyAlignment="1">
      <alignment horizontal="center" vertical="center" wrapText="1"/>
    </xf>
    <xf numFmtId="0" fontId="15" fillId="6" borderId="16" xfId="6" quotePrefix="1" applyFont="1" applyFill="1" applyBorder="1" applyAlignment="1">
      <alignment vertical="center" wrapText="1"/>
    </xf>
    <xf numFmtId="0" fontId="15" fillId="6" borderId="18" xfId="8" quotePrefix="1" applyFont="1" applyFill="1" applyBorder="1" applyAlignment="1">
      <alignment horizontal="center" vertical="center" wrapText="1"/>
    </xf>
    <xf numFmtId="0" fontId="21" fillId="6" borderId="18" xfId="8" quotePrefix="1" applyFont="1" applyFill="1" applyBorder="1" applyAlignment="1">
      <alignment horizontal="center" vertical="center" wrapText="1"/>
    </xf>
    <xf numFmtId="0" fontId="14" fillId="6" borderId="18" xfId="8" quotePrefix="1" applyFont="1" applyFill="1" applyBorder="1" applyAlignment="1">
      <alignment horizontal="center" vertical="center" wrapText="1"/>
    </xf>
    <xf numFmtId="0" fontId="14" fillId="6" borderId="18" xfId="6" quotePrefix="1" applyFont="1" applyFill="1" applyBorder="1" applyAlignment="1">
      <alignment horizontal="center" vertical="center" wrapText="1"/>
    </xf>
    <xf numFmtId="0" fontId="14" fillId="6" borderId="78" xfId="6" quotePrefix="1" applyFont="1" applyFill="1" applyBorder="1" applyAlignment="1">
      <alignment horizontal="center" vertical="center" wrapText="1"/>
    </xf>
    <xf numFmtId="0" fontId="77" fillId="6" borderId="48" xfId="0" applyFont="1" applyFill="1" applyBorder="1" applyAlignment="1">
      <alignment horizontal="center" vertical="center"/>
    </xf>
    <xf numFmtId="0" fontId="15" fillId="6" borderId="295" xfId="6" quotePrefix="1" applyFont="1" applyFill="1" applyBorder="1" applyAlignment="1">
      <alignment vertical="center" wrapText="1"/>
    </xf>
    <xf numFmtId="0" fontId="15" fillId="6" borderId="15" xfId="6" quotePrefix="1" applyFont="1" applyFill="1" applyBorder="1" applyAlignment="1">
      <alignment vertical="center" wrapText="1"/>
    </xf>
    <xf numFmtId="0" fontId="21" fillId="6" borderId="21" xfId="8" quotePrefix="1" applyFont="1" applyFill="1" applyBorder="1" applyAlignment="1">
      <alignment horizontal="center" vertical="center" wrapText="1"/>
    </xf>
    <xf numFmtId="0" fontId="20" fillId="6" borderId="20" xfId="8" quotePrefix="1" applyFont="1" applyFill="1" applyBorder="1" applyAlignment="1">
      <alignment horizontal="center" wrapText="1"/>
    </xf>
    <xf numFmtId="0" fontId="24" fillId="6" borderId="19" xfId="0" applyFont="1" applyFill="1" applyBorder="1" applyAlignment="1">
      <alignment vertical="top" wrapText="1"/>
    </xf>
    <xf numFmtId="0" fontId="10" fillId="6" borderId="19" xfId="8" quotePrefix="1" applyFont="1" applyFill="1" applyBorder="1" applyAlignment="1">
      <alignment vertical="center" wrapText="1"/>
    </xf>
    <xf numFmtId="0" fontId="47" fillId="6" borderId="19" xfId="0" applyFont="1" applyFill="1" applyBorder="1" applyAlignment="1">
      <alignment vertical="top" wrapText="1"/>
    </xf>
    <xf numFmtId="0" fontId="17" fillId="6" borderId="29" xfId="8" quotePrefix="1" applyFont="1" applyFill="1" applyBorder="1" applyAlignment="1">
      <alignment vertical="center" wrapText="1"/>
    </xf>
    <xf numFmtId="0" fontId="14" fillId="6" borderId="30" xfId="8" quotePrefix="1" applyFont="1" applyFill="1" applyBorder="1" applyAlignment="1">
      <alignment vertical="center" wrapText="1"/>
    </xf>
    <xf numFmtId="0" fontId="14" fillId="6" borderId="32" xfId="8" quotePrefix="1" applyFont="1" applyFill="1" applyBorder="1" applyAlignment="1">
      <alignment vertical="center" wrapText="1"/>
    </xf>
    <xf numFmtId="0" fontId="39" fillId="6" borderId="288" xfId="0" applyFont="1" applyFill="1" applyBorder="1" applyAlignment="1">
      <alignment horizontal="justify" vertical="center" wrapText="1"/>
    </xf>
    <xf numFmtId="0" fontId="40" fillId="6" borderId="289" xfId="8" quotePrefix="1" applyFont="1" applyFill="1" applyBorder="1" applyAlignment="1">
      <alignment horizontal="center" vertical="center" wrapText="1"/>
    </xf>
    <xf numFmtId="0" fontId="40" fillId="6" borderId="290" xfId="8" quotePrefix="1" applyFont="1" applyFill="1" applyBorder="1" applyAlignment="1">
      <alignment horizontal="center" vertical="center" wrapText="1"/>
    </xf>
    <xf numFmtId="0" fontId="10" fillId="6" borderId="41" xfId="8" quotePrefix="1" applyFont="1" applyFill="1" applyBorder="1" applyAlignment="1">
      <alignment vertical="center" wrapText="1"/>
    </xf>
    <xf numFmtId="0" fontId="19" fillId="6" borderId="40" xfId="0" applyFont="1" applyFill="1" applyBorder="1" applyAlignment="1">
      <alignment horizontal="left" vertical="center" wrapText="1"/>
    </xf>
    <xf numFmtId="0" fontId="20" fillId="6" borderId="90" xfId="8" quotePrefix="1" applyFont="1" applyFill="1" applyBorder="1" applyAlignment="1">
      <alignment horizontal="center" vertical="center" wrapText="1"/>
    </xf>
    <xf numFmtId="0" fontId="20" fillId="6" borderId="91" xfId="8" quotePrefix="1" applyFont="1" applyFill="1" applyBorder="1" applyAlignment="1">
      <alignment horizontal="center" vertical="center" wrapText="1"/>
    </xf>
    <xf numFmtId="0" fontId="14" fillId="6" borderId="289" xfId="3" quotePrefix="1" applyFont="1" applyFill="1" applyBorder="1" applyAlignment="1">
      <alignment horizontal="center" vertical="center" textRotation="255" wrapText="1"/>
    </xf>
    <xf numFmtId="0" fontId="14" fillId="6" borderId="290" xfId="3" quotePrefix="1" applyFont="1" applyFill="1" applyBorder="1" applyAlignment="1">
      <alignment horizontal="center" vertical="center" textRotation="255" wrapText="1"/>
    </xf>
    <xf numFmtId="0" fontId="17" fillId="6" borderId="40" xfId="8" quotePrefix="1" applyFont="1" applyFill="1" applyBorder="1" applyAlignment="1">
      <alignment vertical="center" wrapText="1"/>
    </xf>
    <xf numFmtId="0" fontId="14" fillId="6" borderId="91" xfId="8" quotePrefix="1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left" vertical="center" wrapText="1"/>
    </xf>
    <xf numFmtId="0" fontId="14" fillId="6" borderId="7" xfId="6" quotePrefix="1" applyFont="1" applyFill="1" applyBorder="1" applyAlignment="1">
      <alignment horizontal="center" vertical="center" wrapText="1"/>
    </xf>
    <xf numFmtId="0" fontId="14" fillId="6" borderId="13" xfId="6" quotePrefix="1" applyFont="1" applyFill="1" applyBorder="1" applyAlignment="1">
      <alignment horizontal="center" vertical="center" wrapText="1"/>
    </xf>
    <xf numFmtId="0" fontId="17" fillId="6" borderId="288" xfId="8" applyFont="1" applyFill="1" applyBorder="1" applyAlignment="1">
      <alignment vertical="center" wrapText="1"/>
    </xf>
    <xf numFmtId="0" fontId="15" fillId="6" borderId="289" xfId="6" quotePrefix="1" applyFont="1" applyFill="1" applyBorder="1" applyAlignment="1">
      <alignment horizontal="center" vertical="center" wrapText="1"/>
    </xf>
    <xf numFmtId="0" fontId="15" fillId="6" borderId="290" xfId="6" quotePrefix="1" applyFont="1" applyFill="1" applyBorder="1" applyAlignment="1">
      <alignment horizontal="center" vertical="center" wrapText="1"/>
    </xf>
    <xf numFmtId="0" fontId="31" fillId="6" borderId="41" xfId="8" quotePrefix="1" applyFont="1" applyFill="1" applyBorder="1" applyAlignment="1">
      <alignment vertical="center" wrapText="1"/>
    </xf>
    <xf numFmtId="0" fontId="14" fillId="6" borderId="34" xfId="8" quotePrefix="1" applyFont="1" applyFill="1" applyBorder="1" applyAlignment="1">
      <alignment horizontal="center" vertical="center" wrapText="1"/>
    </xf>
    <xf numFmtId="0" fontId="14" fillId="6" borderId="35" xfId="8" quotePrefix="1" applyFont="1" applyFill="1" applyBorder="1" applyAlignment="1">
      <alignment horizontal="center" vertical="center" wrapText="1"/>
    </xf>
    <xf numFmtId="0" fontId="85" fillId="6" borderId="41" xfId="0" applyFont="1" applyFill="1" applyBorder="1" applyAlignment="1">
      <alignment horizontal="left" vertical="center" wrapText="1"/>
    </xf>
    <xf numFmtId="0" fontId="85" fillId="6" borderId="34" xfId="0" applyFont="1" applyFill="1" applyBorder="1" applyAlignment="1">
      <alignment horizontal="center" vertical="center"/>
    </xf>
    <xf numFmtId="0" fontId="85" fillId="6" borderId="35" xfId="0" applyFont="1" applyFill="1" applyBorder="1" applyAlignment="1">
      <alignment horizontal="center" vertical="center"/>
    </xf>
    <xf numFmtId="0" fontId="23" fillId="6" borderId="31" xfId="22" applyFont="1" applyFill="1" applyBorder="1" applyAlignment="1">
      <alignment horizontal="left" vertical="center" wrapText="1"/>
    </xf>
    <xf numFmtId="0" fontId="95" fillId="6" borderId="29" xfId="21" applyFont="1" applyFill="1" applyBorder="1" applyAlignment="1">
      <alignment horizontal="center" vertical="center" wrapText="1"/>
    </xf>
    <xf numFmtId="0" fontId="95" fillId="6" borderId="30" xfId="21" applyFont="1" applyFill="1" applyBorder="1" applyAlignment="1">
      <alignment horizontal="center" vertical="center" wrapText="1"/>
    </xf>
    <xf numFmtId="0" fontId="95" fillId="6" borderId="31" xfId="21" applyFont="1" applyFill="1" applyBorder="1" applyAlignment="1">
      <alignment horizontal="center" vertical="center" wrapText="1"/>
    </xf>
    <xf numFmtId="0" fontId="95" fillId="6" borderId="32" xfId="21" applyFont="1" applyFill="1" applyBorder="1" applyAlignment="1">
      <alignment horizontal="center" vertical="center" wrapText="1"/>
    </xf>
    <xf numFmtId="0" fontId="24" fillId="6" borderId="19" xfId="6" quotePrefix="1" applyFont="1" applyFill="1" applyBorder="1" applyAlignment="1">
      <alignment horizontal="center" vertical="center" wrapText="1"/>
    </xf>
    <xf numFmtId="0" fontId="24" fillId="6" borderId="20" xfId="6" quotePrefix="1" applyFont="1" applyFill="1" applyBorder="1" applyAlignment="1">
      <alignment horizontal="center" vertical="center" wrapText="1"/>
    </xf>
    <xf numFmtId="0" fontId="24" fillId="6" borderId="18" xfId="6" quotePrefix="1" applyFont="1" applyFill="1" applyBorder="1" applyAlignment="1">
      <alignment horizontal="center" vertical="center" wrapText="1"/>
    </xf>
    <xf numFmtId="0" fontId="24" fillId="6" borderId="17" xfId="6" quotePrefix="1" applyFont="1" applyFill="1" applyBorder="1" applyAlignment="1">
      <alignment horizontal="center" vertical="center" wrapText="1"/>
    </xf>
    <xf numFmtId="0" fontId="24" fillId="6" borderId="21" xfId="6" quotePrefix="1" applyFont="1" applyFill="1" applyBorder="1" applyAlignment="1">
      <alignment horizontal="center" vertical="center" wrapText="1"/>
    </xf>
    <xf numFmtId="0" fontId="23" fillId="6" borderId="173" xfId="22" applyFont="1" applyFill="1" applyBorder="1" applyAlignment="1">
      <alignment vertical="center" wrapText="1"/>
    </xf>
    <xf numFmtId="0" fontId="99" fillId="6" borderId="40" xfId="21" applyFont="1" applyFill="1" applyBorder="1" applyAlignment="1">
      <alignment horizontal="center" vertical="center" wrapText="1"/>
    </xf>
    <xf numFmtId="0" fontId="99" fillId="6" borderId="90" xfId="21" applyFont="1" applyFill="1" applyBorder="1" applyAlignment="1">
      <alignment horizontal="center" vertical="center" wrapText="1"/>
    </xf>
    <xf numFmtId="0" fontId="99" fillId="6" borderId="173" xfId="21" applyFont="1" applyFill="1" applyBorder="1" applyAlignment="1">
      <alignment horizontal="center" vertical="center" wrapText="1"/>
    </xf>
    <xf numFmtId="0" fontId="99" fillId="6" borderId="91" xfId="21" applyFont="1" applyFill="1" applyBorder="1" applyAlignment="1">
      <alignment horizontal="center" vertical="center" wrapText="1"/>
    </xf>
    <xf numFmtId="0" fontId="43" fillId="6" borderId="27" xfId="6" quotePrefix="1" applyFont="1" applyFill="1" applyBorder="1" applyAlignment="1">
      <alignment horizontal="center" vertical="center" wrapText="1"/>
    </xf>
    <xf numFmtId="0" fontId="43" fillId="6" borderId="173" xfId="6" quotePrefix="1" applyFont="1" applyFill="1" applyBorder="1" applyAlignment="1">
      <alignment horizontal="center" vertical="center" wrapText="1"/>
    </xf>
    <xf numFmtId="0" fontId="43" fillId="6" borderId="175" xfId="6" quotePrefix="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vertical="center" wrapText="1"/>
    </xf>
    <xf numFmtId="0" fontId="42" fillId="6" borderId="21" xfId="6" quotePrefix="1" applyFont="1" applyFill="1" applyBorder="1" applyAlignment="1">
      <alignment horizontal="center" vertical="center" wrapText="1"/>
    </xf>
    <xf numFmtId="0" fontId="42" fillId="6" borderId="18" xfId="6" quotePrefix="1" applyFont="1" applyFill="1" applyBorder="1" applyAlignment="1">
      <alignment horizontal="center" vertical="center" wrapText="1"/>
    </xf>
    <xf numFmtId="0" fontId="23" fillId="6" borderId="13" xfId="22" applyFont="1" applyFill="1" applyBorder="1" applyAlignment="1">
      <alignment vertical="center" wrapText="1"/>
    </xf>
    <xf numFmtId="0" fontId="95" fillId="6" borderId="40" xfId="21" applyFont="1" applyFill="1" applyBorder="1" applyAlignment="1">
      <alignment horizontal="center" vertical="center" wrapText="1"/>
    </xf>
    <xf numFmtId="0" fontId="95" fillId="6" borderId="90" xfId="21" applyFont="1" applyFill="1" applyBorder="1" applyAlignment="1">
      <alignment horizontal="center" vertical="center" wrapText="1"/>
    </xf>
    <xf numFmtId="0" fontId="95" fillId="6" borderId="173" xfId="21" applyFont="1" applyFill="1" applyBorder="1" applyAlignment="1">
      <alignment horizontal="center" vertical="center" wrapText="1"/>
    </xf>
    <xf numFmtId="0" fontId="95" fillId="6" borderId="91" xfId="21" applyFont="1" applyFill="1" applyBorder="1" applyAlignment="1">
      <alignment horizontal="center" vertical="center" wrapText="1"/>
    </xf>
    <xf numFmtId="0" fontId="42" fillId="6" borderId="219" xfId="6" quotePrefix="1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left" vertical="center" wrapText="1"/>
    </xf>
    <xf numFmtId="0" fontId="95" fillId="6" borderId="41" xfId="21" applyFont="1" applyFill="1" applyBorder="1" applyAlignment="1">
      <alignment horizontal="center" vertical="center" wrapText="1"/>
    </xf>
    <xf numFmtId="0" fontId="95" fillId="6" borderId="34" xfId="21" applyFont="1" applyFill="1" applyBorder="1" applyAlignment="1">
      <alignment horizontal="center" vertical="center" wrapText="1"/>
    </xf>
    <xf numFmtId="0" fontId="95" fillId="6" borderId="78" xfId="21" applyFont="1" applyFill="1" applyBorder="1" applyAlignment="1">
      <alignment horizontal="center" vertical="center" wrapText="1"/>
    </xf>
    <xf numFmtId="0" fontId="95" fillId="6" borderId="35" xfId="21" applyFont="1" applyFill="1" applyBorder="1" applyAlignment="1">
      <alignment horizontal="center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42" fillId="6" borderId="27" xfId="6" quotePrefix="1" applyFont="1" applyFill="1" applyBorder="1" applyAlignment="1">
      <alignment horizontal="center" vertical="center" wrapText="1"/>
    </xf>
    <xf numFmtId="0" fontId="42" fillId="6" borderId="173" xfId="6" quotePrefix="1" applyFont="1" applyFill="1" applyBorder="1" applyAlignment="1">
      <alignment horizontal="center" vertical="center" wrapText="1"/>
    </xf>
    <xf numFmtId="0" fontId="42" fillId="6" borderId="175" xfId="6" quotePrefix="1" applyFont="1" applyFill="1" applyBorder="1" applyAlignment="1">
      <alignment horizontal="center" vertical="center" wrapText="1"/>
    </xf>
    <xf numFmtId="0" fontId="23" fillId="6" borderId="78" xfId="22" applyFont="1" applyFill="1" applyBorder="1" applyAlignment="1">
      <alignment horizontal="left" vertical="center" wrapText="1"/>
    </xf>
    <xf numFmtId="0" fontId="95" fillId="6" borderId="41" xfId="0" applyFont="1" applyFill="1" applyBorder="1" applyAlignment="1">
      <alignment horizontal="center" vertical="center" wrapText="1"/>
    </xf>
    <xf numFmtId="0" fontId="95" fillId="6" borderId="34" xfId="0" applyFont="1" applyFill="1" applyBorder="1" applyAlignment="1">
      <alignment horizontal="center" vertical="center" wrapText="1"/>
    </xf>
    <xf numFmtId="0" fontId="95" fillId="6" borderId="78" xfId="0" applyFont="1" applyFill="1" applyBorder="1" applyAlignment="1">
      <alignment horizontal="center" vertical="center" wrapText="1"/>
    </xf>
    <xf numFmtId="0" fontId="42" fillId="6" borderId="41" xfId="6" quotePrefix="1" applyFont="1" applyFill="1" applyBorder="1" applyAlignment="1">
      <alignment horizontal="center" vertical="center" wrapText="1"/>
    </xf>
    <xf numFmtId="0" fontId="42" fillId="6" borderId="35" xfId="6" quotePrefix="1" applyFont="1" applyFill="1" applyBorder="1" applyAlignment="1">
      <alignment horizontal="center" vertical="center" wrapText="1"/>
    </xf>
    <xf numFmtId="0" fontId="42" fillId="6" borderId="159" xfId="6" quotePrefix="1" applyFont="1" applyFill="1" applyBorder="1" applyAlignment="1">
      <alignment horizontal="center" vertical="center" wrapText="1"/>
    </xf>
    <xf numFmtId="0" fontId="23" fillId="6" borderId="119" xfId="22" applyFont="1" applyFill="1" applyBorder="1" applyAlignment="1">
      <alignment vertical="center" wrapText="1"/>
    </xf>
    <xf numFmtId="0" fontId="23" fillId="6" borderId="120" xfId="21" applyFont="1" applyFill="1" applyBorder="1" applyAlignment="1">
      <alignment horizontal="center" vertical="center" wrapText="1"/>
    </xf>
    <xf numFmtId="0" fontId="23" fillId="6" borderId="121" xfId="21" applyFont="1" applyFill="1" applyBorder="1" applyAlignment="1">
      <alignment horizontal="center" vertical="center" wrapText="1"/>
    </xf>
    <xf numFmtId="0" fontId="23" fillId="6" borderId="119" xfId="21" applyFont="1" applyFill="1" applyBorder="1" applyAlignment="1">
      <alignment horizontal="center" vertical="center" wrapText="1"/>
    </xf>
    <xf numFmtId="0" fontId="23" fillId="6" borderId="122" xfId="21" applyFont="1" applyFill="1" applyBorder="1" applyAlignment="1">
      <alignment horizontal="center" vertical="center" wrapText="1"/>
    </xf>
    <xf numFmtId="0" fontId="48" fillId="6" borderId="123" xfId="6" quotePrefix="1" applyFont="1" applyFill="1" applyBorder="1" applyAlignment="1">
      <alignment horizontal="center" vertical="center" wrapText="1"/>
    </xf>
    <xf numFmtId="0" fontId="48" fillId="6" borderId="118" xfId="6" quotePrefix="1" applyFont="1" applyFill="1" applyBorder="1" applyAlignment="1">
      <alignment horizontal="center" vertical="center" wrapText="1"/>
    </xf>
    <xf numFmtId="0" fontId="48" fillId="6" borderId="117" xfId="6" quotePrefix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wrapText="1"/>
    </xf>
    <xf numFmtId="0" fontId="15" fillId="4" borderId="0" xfId="3" quotePrefix="1" applyFont="1" applyFill="1" applyBorder="1" applyAlignment="1">
      <alignment horizontal="center" vertical="center" wrapText="1"/>
    </xf>
    <xf numFmtId="0" fontId="35" fillId="0" borderId="274" xfId="3" quotePrefix="1" applyFont="1" applyFill="1" applyBorder="1" applyAlignment="1">
      <alignment horizontal="center" vertical="center" wrapText="1"/>
    </xf>
    <xf numFmtId="0" fontId="35" fillId="0" borderId="284" xfId="3" quotePrefix="1" applyFont="1" applyFill="1" applyBorder="1" applyAlignment="1">
      <alignment horizontal="center" vertical="center" wrapText="1"/>
    </xf>
    <xf numFmtId="0" fontId="2" fillId="0" borderId="9" xfId="3" quotePrefix="1" applyFont="1" applyFill="1" applyBorder="1" applyAlignment="1">
      <alignment horizontal="center" vertical="center" wrapText="1"/>
    </xf>
    <xf numFmtId="0" fontId="14" fillId="0" borderId="190" xfId="13" quotePrefix="1" applyFont="1" applyFill="1" applyBorder="1" applyAlignment="1">
      <alignment horizontal="center" vertical="center" wrapText="1"/>
    </xf>
    <xf numFmtId="0" fontId="8" fillId="0" borderId="40" xfId="3" quotePrefix="1" applyFont="1" applyFill="1" applyBorder="1" applyAlignment="1">
      <alignment horizontal="center" vertical="center" wrapText="1"/>
    </xf>
    <xf numFmtId="0" fontId="9" fillId="0" borderId="27" xfId="3" quotePrefix="1" applyFont="1" applyFill="1" applyBorder="1" applyAlignment="1">
      <alignment horizontal="center" vertical="center" wrapText="1"/>
    </xf>
    <xf numFmtId="0" fontId="2" fillId="0" borderId="0" xfId="3" quotePrefix="1" applyFont="1" applyFill="1" applyBorder="1" applyAlignment="1">
      <alignment horizontal="center" vertical="center" wrapText="1"/>
    </xf>
    <xf numFmtId="0" fontId="8" fillId="0" borderId="27" xfId="3" quotePrefix="1" applyFont="1" applyFill="1" applyBorder="1" applyAlignment="1">
      <alignment horizontal="center" vertical="center" wrapText="1"/>
    </xf>
    <xf numFmtId="0" fontId="8" fillId="0" borderId="190" xfId="3" quotePrefix="1" applyFont="1" applyFill="1" applyBorder="1" applyAlignment="1">
      <alignment horizontal="center" vertical="center" wrapText="1"/>
    </xf>
    <xf numFmtId="0" fontId="9" fillId="0" borderId="249" xfId="3" quotePrefix="1" applyFont="1" applyFill="1" applyBorder="1" applyAlignment="1">
      <alignment horizontal="center" vertical="center" wrapText="1"/>
    </xf>
    <xf numFmtId="0" fontId="2" fillId="0" borderId="51" xfId="3" quotePrefix="1" applyFont="1" applyFill="1" applyBorder="1" applyAlignment="1">
      <alignment horizontal="center" vertical="center" wrapText="1"/>
    </xf>
    <xf numFmtId="0" fontId="17" fillId="0" borderId="286" xfId="8" quotePrefix="1" applyFont="1" applyFill="1" applyBorder="1" applyAlignment="1">
      <alignment vertical="center" wrapText="1"/>
    </xf>
    <xf numFmtId="0" fontId="14" fillId="0" borderId="288" xfId="8" quotePrefix="1" applyFont="1" applyFill="1" applyBorder="1" applyAlignment="1">
      <alignment vertical="center" wrapText="1"/>
    </xf>
    <xf numFmtId="0" fontId="14" fillId="0" borderId="289" xfId="8" quotePrefix="1" applyFont="1" applyFill="1" applyBorder="1" applyAlignment="1">
      <alignment vertical="center" wrapText="1"/>
    </xf>
    <xf numFmtId="0" fontId="14" fillId="0" borderId="290" xfId="8" quotePrefix="1" applyFont="1" applyFill="1" applyBorder="1" applyAlignment="1">
      <alignment vertical="center" wrapText="1"/>
    </xf>
    <xf numFmtId="0" fontId="14" fillId="0" borderId="296" xfId="8" quotePrefix="1" applyFont="1" applyFill="1" applyBorder="1" applyAlignment="1">
      <alignment vertical="center" wrapText="1"/>
    </xf>
    <xf numFmtId="0" fontId="14" fillId="0" borderId="291" xfId="8" quotePrefix="1" applyFont="1" applyFill="1" applyBorder="1" applyAlignment="1">
      <alignment vertical="center" wrapText="1"/>
    </xf>
    <xf numFmtId="0" fontId="14" fillId="0" borderId="321" xfId="8" quotePrefix="1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justify" vertical="center" wrapText="1"/>
    </xf>
    <xf numFmtId="0" fontId="14" fillId="0" borderId="18" xfId="6" applyFont="1" applyFill="1" applyBorder="1" applyAlignment="1">
      <alignment horizontal="center" vertical="center" wrapText="1"/>
    </xf>
    <xf numFmtId="0" fontId="14" fillId="0" borderId="42" xfId="6" applyFont="1" applyFill="1" applyBorder="1" applyAlignment="1">
      <alignment horizontal="center" vertical="center" wrapText="1"/>
    </xf>
    <xf numFmtId="0" fontId="24" fillId="0" borderId="204" xfId="0" applyFont="1" applyFill="1" applyBorder="1" applyAlignment="1">
      <alignment horizontal="justify" vertical="center" wrapText="1"/>
    </xf>
    <xf numFmtId="0" fontId="14" fillId="0" borderId="21" xfId="8" quotePrefix="1" applyFont="1" applyFill="1" applyBorder="1" applyAlignment="1">
      <alignment horizontal="center" vertical="center" wrapText="1"/>
    </xf>
    <xf numFmtId="0" fontId="26" fillId="0" borderId="204" xfId="0" applyFont="1" applyFill="1" applyBorder="1" applyAlignment="1">
      <alignment horizontal="justify" vertical="center" wrapText="1"/>
    </xf>
    <xf numFmtId="0" fontId="15" fillId="0" borderId="0" xfId="3" quotePrefix="1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vertical="center" wrapText="1"/>
    </xf>
    <xf numFmtId="0" fontId="15" fillId="0" borderId="21" xfId="8" quotePrefix="1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left" vertical="center" wrapText="1"/>
    </xf>
    <xf numFmtId="0" fontId="24" fillId="0" borderId="204" xfId="0" applyFont="1" applyFill="1" applyBorder="1" applyAlignment="1">
      <alignment horizontal="left" vertical="center" wrapText="1"/>
    </xf>
    <xf numFmtId="0" fontId="26" fillId="0" borderId="204" xfId="0" applyFont="1" applyFill="1" applyBorder="1" applyAlignment="1">
      <alignment horizontal="left" vertical="center" wrapText="1"/>
    </xf>
    <xf numFmtId="0" fontId="19" fillId="0" borderId="286" xfId="0" applyFont="1" applyFill="1" applyBorder="1" applyAlignment="1">
      <alignment horizontal="left" vertical="center" wrapText="1"/>
    </xf>
    <xf numFmtId="0" fontId="14" fillId="0" borderId="284" xfId="6" applyFont="1" applyFill="1" applyBorder="1" applyAlignment="1">
      <alignment horizontal="center" vertical="center" wrapText="1"/>
    </xf>
    <xf numFmtId="0" fontId="14" fillId="0" borderId="279" xfId="3" quotePrefix="1" applyFont="1" applyFill="1" applyBorder="1" applyAlignment="1">
      <alignment horizontal="center" vertical="center" textRotation="255" wrapText="1"/>
    </xf>
    <xf numFmtId="0" fontId="14" fillId="0" borderId="0" xfId="3" quotePrefix="1" applyFont="1" applyFill="1" applyBorder="1" applyAlignment="1">
      <alignment horizontal="center" vertical="center" textRotation="255" wrapText="1"/>
    </xf>
    <xf numFmtId="0" fontId="14" fillId="0" borderId="43" xfId="3" quotePrefix="1" applyFont="1" applyFill="1" applyBorder="1" applyAlignment="1">
      <alignment horizontal="center" vertical="center" textRotation="255" wrapText="1"/>
    </xf>
    <xf numFmtId="0" fontId="14" fillId="0" borderId="51" xfId="3" quotePrefix="1" applyFont="1" applyFill="1" applyBorder="1" applyAlignment="1">
      <alignment horizontal="center" vertical="center" textRotation="255" wrapText="1"/>
    </xf>
    <xf numFmtId="0" fontId="15" fillId="0" borderId="279" xfId="6" quotePrefix="1" applyFont="1" applyFill="1" applyBorder="1" applyAlignment="1">
      <alignment vertical="center" wrapText="1"/>
    </xf>
    <xf numFmtId="0" fontId="15" fillId="0" borderId="280" xfId="6" quotePrefix="1" applyFont="1" applyFill="1" applyBorder="1" applyAlignment="1">
      <alignment vertical="center" wrapText="1"/>
    </xf>
    <xf numFmtId="0" fontId="14" fillId="0" borderId="281" xfId="6" quotePrefix="1" applyFont="1" applyFill="1" applyBorder="1" applyAlignment="1">
      <alignment vertical="center" wrapText="1"/>
    </xf>
    <xf numFmtId="0" fontId="14" fillId="0" borderId="283" xfId="6" applyFont="1" applyFill="1" applyBorder="1" applyAlignment="1">
      <alignment horizontal="center" vertical="center" wrapText="1"/>
    </xf>
    <xf numFmtId="0" fontId="14" fillId="0" borderId="285" xfId="6" applyFont="1" applyFill="1" applyBorder="1" applyAlignment="1">
      <alignment horizontal="center" vertical="center" wrapText="1"/>
    </xf>
    <xf numFmtId="0" fontId="15" fillId="4" borderId="0" xfId="6" quotePrefix="1" applyFont="1" applyFill="1" applyBorder="1" applyAlignment="1">
      <alignment vertical="center" wrapText="1"/>
    </xf>
    <xf numFmtId="0" fontId="17" fillId="0" borderId="284" xfId="8" quotePrefix="1" applyFont="1" applyFill="1" applyBorder="1" applyAlignment="1">
      <alignment vertical="center" wrapText="1"/>
    </xf>
    <xf numFmtId="0" fontId="17" fillId="0" borderId="190" xfId="8" applyFont="1" applyFill="1" applyBorder="1" applyAlignment="1">
      <alignment vertical="center" wrapText="1"/>
    </xf>
    <xf numFmtId="0" fontId="15" fillId="0" borderId="40" xfId="6" quotePrefix="1" applyFont="1" applyFill="1" applyBorder="1" applyAlignment="1">
      <alignment vertical="center" wrapText="1"/>
    </xf>
    <xf numFmtId="0" fontId="15" fillId="0" borderId="90" xfId="6" quotePrefix="1" applyFont="1" applyFill="1" applyBorder="1" applyAlignment="1">
      <alignment vertical="center" wrapText="1"/>
    </xf>
    <xf numFmtId="0" fontId="15" fillId="0" borderId="91" xfId="6" quotePrefix="1" applyFont="1" applyFill="1" applyBorder="1" applyAlignment="1">
      <alignment vertical="center" wrapText="1"/>
    </xf>
    <xf numFmtId="0" fontId="15" fillId="0" borderId="281" xfId="6" quotePrefix="1" applyFont="1" applyFill="1" applyBorder="1" applyAlignment="1">
      <alignment vertical="center" wrapText="1"/>
    </xf>
    <xf numFmtId="0" fontId="15" fillId="0" borderId="279" xfId="6" quotePrefix="1" applyFont="1" applyFill="1" applyBorder="1" applyAlignment="1">
      <alignment horizontal="center" vertical="center" wrapText="1"/>
    </xf>
    <xf numFmtId="0" fontId="15" fillId="0" borderId="283" xfId="6" quotePrefix="1" applyFont="1" applyFill="1" applyBorder="1" applyAlignment="1">
      <alignment horizontal="center" vertical="center" wrapText="1"/>
    </xf>
    <xf numFmtId="0" fontId="15" fillId="0" borderId="285" xfId="6" quotePrefix="1" applyFont="1" applyFill="1" applyBorder="1" applyAlignment="1">
      <alignment horizontal="center" vertical="center" wrapText="1"/>
    </xf>
    <xf numFmtId="0" fontId="15" fillId="4" borderId="0" xfId="8" quotePrefix="1" applyFont="1" applyFill="1" applyBorder="1" applyAlignment="1">
      <alignment vertical="center" wrapText="1"/>
    </xf>
    <xf numFmtId="0" fontId="41" fillId="0" borderId="291" xfId="0" applyFont="1" applyFill="1" applyBorder="1" applyAlignment="1">
      <alignment horizontal="justify" vertical="center" wrapText="1"/>
    </xf>
    <xf numFmtId="0" fontId="14" fillId="0" borderId="288" xfId="8" quotePrefix="1" applyFont="1" applyFill="1" applyBorder="1" applyAlignment="1">
      <alignment horizontal="center" vertical="center" wrapText="1"/>
    </xf>
    <xf numFmtId="0" fontId="14" fillId="0" borderId="291" xfId="6" applyFont="1" applyFill="1" applyBorder="1" applyAlignment="1">
      <alignment horizontal="center" vertical="center" wrapText="1"/>
    </xf>
    <xf numFmtId="0" fontId="14" fillId="0" borderId="296" xfId="6" applyFont="1" applyFill="1" applyBorder="1" applyAlignment="1">
      <alignment horizontal="center" vertical="center" wrapText="1"/>
    </xf>
    <xf numFmtId="0" fontId="14" fillId="0" borderId="321" xfId="6" applyFont="1" applyFill="1" applyBorder="1" applyAlignment="1">
      <alignment horizontal="center" vertical="center" wrapText="1"/>
    </xf>
    <xf numFmtId="0" fontId="14" fillId="4" borderId="0" xfId="6" quotePrefix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justify" vertical="center" wrapText="1"/>
    </xf>
    <xf numFmtId="0" fontId="14" fillId="0" borderId="36" xfId="8" quotePrefix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justify" vertical="center" wrapText="1"/>
    </xf>
    <xf numFmtId="0" fontId="15" fillId="0" borderId="37" xfId="8" quotePrefix="1" applyFont="1" applyFill="1" applyBorder="1" applyAlignment="1">
      <alignment horizontal="center" vertical="center" wrapText="1"/>
    </xf>
    <xf numFmtId="0" fontId="15" fillId="0" borderId="26" xfId="8" quotePrefix="1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10" fillId="0" borderId="158" xfId="8" applyFont="1" applyFill="1" applyBorder="1" applyAlignment="1">
      <alignment vertical="center" wrapText="1"/>
    </xf>
    <xf numFmtId="0" fontId="15" fillId="0" borderId="322" xfId="8" quotePrefix="1" applyFont="1" applyFill="1" applyBorder="1" applyAlignment="1">
      <alignment horizontal="center" vertical="center" wrapText="1"/>
    </xf>
    <xf numFmtId="0" fontId="15" fillId="0" borderId="96" xfId="8" quotePrefix="1" applyFont="1" applyFill="1" applyBorder="1" applyAlignment="1">
      <alignment horizontal="center" vertical="center" wrapText="1"/>
    </xf>
    <xf numFmtId="0" fontId="14" fillId="0" borderId="158" xfId="6" applyFont="1" applyFill="1" applyBorder="1" applyAlignment="1">
      <alignment horizontal="center" vertical="center" wrapText="1"/>
    </xf>
    <xf numFmtId="0" fontId="14" fillId="0" borderId="78" xfId="6" applyFont="1" applyFill="1" applyBorder="1" applyAlignment="1">
      <alignment horizontal="center" vertical="center" wrapText="1"/>
    </xf>
    <xf numFmtId="0" fontId="14" fillId="0" borderId="270" xfId="6" applyFont="1" applyFill="1" applyBorder="1" applyAlignment="1">
      <alignment horizontal="center" vertical="center" wrapText="1"/>
    </xf>
    <xf numFmtId="0" fontId="31" fillId="0" borderId="284" xfId="8" quotePrefix="1" applyFont="1" applyFill="1" applyBorder="1" applyAlignment="1">
      <alignment vertical="center" wrapText="1"/>
    </xf>
    <xf numFmtId="0" fontId="14" fillId="0" borderId="284" xfId="8" quotePrefix="1" applyFont="1" applyFill="1" applyBorder="1" applyAlignment="1">
      <alignment horizontal="center" vertical="center" wrapText="1"/>
    </xf>
    <xf numFmtId="0" fontId="14" fillId="0" borderId="9" xfId="8" quotePrefix="1" applyFont="1" applyFill="1" applyBorder="1" applyAlignment="1">
      <alignment horizontal="center" vertical="center" wrapText="1"/>
    </xf>
    <xf numFmtId="0" fontId="30" fillId="0" borderId="284" xfId="0" applyFont="1" applyFill="1" applyBorder="1" applyAlignment="1">
      <alignment horizontal="left" vertical="center" wrapText="1"/>
    </xf>
    <xf numFmtId="0" fontId="14" fillId="0" borderId="274" xfId="6" quotePrefix="1" applyFont="1" applyFill="1" applyBorder="1" applyAlignment="1">
      <alignment horizontal="center" vertical="center" wrapText="1"/>
    </xf>
    <xf numFmtId="0" fontId="14" fillId="0" borderId="284" xfId="6" quotePrefix="1" applyFont="1" applyFill="1" applyBorder="1" applyAlignment="1">
      <alignment horizontal="center" vertical="center" wrapText="1"/>
    </xf>
    <xf numFmtId="0" fontId="14" fillId="0" borderId="9" xfId="6" quotePrefix="1" applyFont="1" applyFill="1" applyBorder="1" applyAlignment="1">
      <alignment horizontal="center" vertical="center" wrapText="1"/>
    </xf>
    <xf numFmtId="0" fontId="31" fillId="0" borderId="190" xfId="8" applyFont="1" applyFill="1" applyBorder="1" applyAlignment="1">
      <alignment vertical="center" wrapText="1"/>
    </xf>
    <xf numFmtId="0" fontId="8" fillId="0" borderId="279" xfId="3" quotePrefix="1" applyFont="1" applyFill="1" applyBorder="1" applyAlignment="1">
      <alignment horizontal="center" vertical="center" wrapText="1"/>
    </xf>
    <xf numFmtId="0" fontId="9" fillId="0" borderId="280" xfId="3" quotePrefix="1" applyFont="1" applyFill="1" applyBorder="1" applyAlignment="1">
      <alignment horizontal="center" vertical="center" wrapText="1"/>
    </xf>
    <xf numFmtId="0" fontId="2" fillId="0" borderId="281" xfId="3" quotePrefix="1" applyFont="1" applyFill="1" applyBorder="1" applyAlignment="1">
      <alignment horizontal="center" vertical="center" wrapText="1"/>
    </xf>
    <xf numFmtId="0" fontId="14" fillId="0" borderId="275" xfId="6" applyFont="1" applyFill="1" applyBorder="1" applyAlignment="1">
      <alignment horizontal="center" vertical="center" wrapText="1"/>
    </xf>
    <xf numFmtId="0" fontId="14" fillId="0" borderId="276" xfId="6" applyFont="1" applyFill="1" applyBorder="1" applyAlignment="1">
      <alignment horizontal="center" vertical="center" wrapText="1"/>
    </xf>
    <xf numFmtId="0" fontId="14" fillId="0" borderId="289" xfId="8" quotePrefix="1" applyFont="1" applyFill="1" applyBorder="1" applyAlignment="1">
      <alignment horizontal="center" vertical="center" wrapText="1"/>
    </xf>
    <xf numFmtId="0" fontId="14" fillId="0" borderId="290" xfId="8" quotePrefix="1" applyFont="1" applyFill="1" applyBorder="1" applyAlignment="1">
      <alignment horizontal="center" vertical="center" wrapText="1"/>
    </xf>
    <xf numFmtId="0" fontId="14" fillId="0" borderId="35" xfId="8" quotePrefix="1" applyFont="1" applyFill="1" applyBorder="1" applyAlignment="1">
      <alignment horizontal="center" vertical="center" wrapText="1"/>
    </xf>
    <xf numFmtId="0" fontId="15" fillId="0" borderId="78" xfId="8" quotePrefix="1" applyFont="1" applyFill="1" applyBorder="1" applyAlignment="1">
      <alignment horizontal="center" vertical="center" wrapText="1"/>
    </xf>
    <xf numFmtId="0" fontId="57" fillId="0" borderId="284" xfId="0" applyFont="1" applyFill="1" applyBorder="1" applyAlignment="1">
      <alignment horizontal="left" vertical="center" wrapText="1"/>
    </xf>
    <xf numFmtId="0" fontId="57" fillId="0" borderId="274" xfId="0" applyFont="1" applyFill="1" applyBorder="1" applyAlignment="1">
      <alignment horizontal="center" vertical="center"/>
    </xf>
    <xf numFmtId="0" fontId="57" fillId="0" borderId="284" xfId="0" applyFont="1" applyFill="1" applyBorder="1" applyAlignment="1">
      <alignment horizontal="center" vertical="center"/>
    </xf>
    <xf numFmtId="0" fontId="57" fillId="0" borderId="9" xfId="0" applyFont="1" applyFill="1" applyBorder="1" applyAlignment="1">
      <alignment horizontal="center" vertical="center"/>
    </xf>
    <xf numFmtId="0" fontId="14" fillId="0" borderId="280" xfId="3" quotePrefix="1" applyFont="1" applyFill="1" applyBorder="1" applyAlignment="1">
      <alignment horizontal="center" vertical="center" textRotation="255" wrapText="1"/>
    </xf>
    <xf numFmtId="0" fontId="14" fillId="0" borderId="281" xfId="3" quotePrefix="1" applyFont="1" applyFill="1" applyBorder="1" applyAlignment="1">
      <alignment horizontal="center" vertical="center" textRotation="255" wrapText="1"/>
    </xf>
    <xf numFmtId="0" fontId="14" fillId="0" borderId="36" xfId="6" applyFont="1" applyFill="1" applyBorder="1" applyAlignment="1">
      <alignment horizontal="center" vertical="center" wrapText="1"/>
    </xf>
    <xf numFmtId="0" fontId="47" fillId="0" borderId="204" xfId="0" applyFont="1" applyFill="1" applyBorder="1" applyAlignment="1">
      <alignment horizontal="justify" vertical="center" wrapText="1"/>
    </xf>
    <xf numFmtId="0" fontId="15" fillId="0" borderId="36" xfId="8" quotePrefix="1" applyFont="1" applyFill="1" applyBorder="1" applyAlignment="1">
      <alignment horizontal="center" vertical="center" wrapText="1"/>
    </xf>
    <xf numFmtId="0" fontId="10" fillId="0" borderId="6" xfId="8" quotePrefix="1" applyFont="1" applyFill="1" applyBorder="1" applyAlignment="1">
      <alignment vertical="center" wrapText="1"/>
    </xf>
    <xf numFmtId="0" fontId="47" fillId="0" borderId="204" xfId="0" applyFont="1" applyFill="1" applyBorder="1" applyAlignment="1">
      <alignment horizontal="left" vertical="center" wrapText="1"/>
    </xf>
    <xf numFmtId="0" fontId="15" fillId="0" borderId="30" xfId="8" quotePrefix="1" applyFont="1" applyFill="1" applyBorder="1" applyAlignment="1">
      <alignment horizontal="center" vertical="center" wrapText="1"/>
    </xf>
    <xf numFmtId="0" fontId="15" fillId="0" borderId="77" xfId="8" quotePrefix="1" applyFont="1" applyFill="1" applyBorder="1" applyAlignment="1">
      <alignment horizontal="center" vertical="center" wrapText="1"/>
    </xf>
    <xf numFmtId="0" fontId="15" fillId="0" borderId="33" xfId="8" quotePrefix="1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14" fillId="0" borderId="30" xfId="6" applyFont="1" applyFill="1" applyBorder="1" applyAlignment="1">
      <alignment horizontal="center" vertical="center" wrapText="1"/>
    </xf>
    <xf numFmtId="0" fontId="14" fillId="0" borderId="77" xfId="6" applyFont="1" applyFill="1" applyBorder="1" applyAlignment="1">
      <alignment horizontal="center" vertical="center" wrapText="1"/>
    </xf>
    <xf numFmtId="0" fontId="14" fillId="0" borderId="20" xfId="6" quotePrefix="1" applyFont="1" applyFill="1" applyBorder="1" applyAlignment="1">
      <alignment horizontal="center" vertical="center" wrapText="1"/>
    </xf>
    <xf numFmtId="0" fontId="14" fillId="0" borderId="20" xfId="3" quotePrefix="1" applyFont="1" applyFill="1" applyBorder="1" applyAlignment="1">
      <alignment horizontal="center" vertical="center" textRotation="255" wrapText="1"/>
    </xf>
    <xf numFmtId="0" fontId="19" fillId="0" borderId="190" xfId="0" applyFont="1" applyFill="1" applyBorder="1" applyAlignment="1">
      <alignment horizontal="left" vertical="center" wrapText="1"/>
    </xf>
    <xf numFmtId="0" fontId="15" fillId="0" borderId="15" xfId="6" quotePrefix="1" applyFont="1" applyFill="1" applyBorder="1" applyAlignment="1">
      <alignment vertical="center" wrapText="1"/>
    </xf>
    <xf numFmtId="0" fontId="17" fillId="6" borderId="286" xfId="8" quotePrefix="1" applyFont="1" applyFill="1" applyBorder="1" applyAlignment="1">
      <alignment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4" fillId="6" borderId="282" xfId="8" quotePrefix="1" applyFont="1" applyFill="1" applyBorder="1" applyAlignment="1">
      <alignment vertical="center" wrapText="1"/>
    </xf>
    <xf numFmtId="0" fontId="14" fillId="0" borderId="21" xfId="6" quotePrefix="1" applyFont="1" applyFill="1" applyBorder="1" applyAlignment="1">
      <alignment horizontal="center" vertical="center" wrapText="1"/>
    </xf>
    <xf numFmtId="0" fontId="14" fillId="0" borderId="21" xfId="3" quotePrefix="1" applyFont="1" applyFill="1" applyBorder="1" applyAlignment="1">
      <alignment horizontal="center" vertical="center" textRotation="255" wrapText="1"/>
    </xf>
    <xf numFmtId="0" fontId="14" fillId="6" borderId="279" xfId="8" quotePrefix="1" applyFont="1" applyFill="1" applyBorder="1" applyAlignment="1">
      <alignment vertical="center" wrapText="1"/>
    </xf>
    <xf numFmtId="0" fontId="14" fillId="6" borderId="280" xfId="8" quotePrefix="1" applyFont="1" applyFill="1" applyBorder="1" applyAlignment="1">
      <alignment vertical="center" wrapText="1"/>
    </xf>
    <xf numFmtId="0" fontId="14" fillId="6" borderId="281" xfId="8" quotePrefix="1" applyFont="1" applyFill="1" applyBorder="1" applyAlignment="1">
      <alignment vertical="center" wrapText="1"/>
    </xf>
    <xf numFmtId="0" fontId="14" fillId="0" borderId="19" xfId="3" quotePrefix="1" applyFont="1" applyFill="1" applyBorder="1" applyAlignment="1">
      <alignment horizontal="center" vertical="center" textRotation="255" wrapText="1"/>
    </xf>
    <xf numFmtId="0" fontId="14" fillId="0" borderId="17" xfId="3" quotePrefix="1" applyFont="1" applyFill="1" applyBorder="1" applyAlignment="1">
      <alignment horizontal="center" vertical="center" textRotation="255" wrapText="1"/>
    </xf>
    <xf numFmtId="0" fontId="14" fillId="6" borderId="283" xfId="8" quotePrefix="1" applyFont="1" applyFill="1" applyBorder="1" applyAlignment="1">
      <alignment vertical="center" wrapText="1"/>
    </xf>
    <xf numFmtId="0" fontId="15" fillId="0" borderId="31" xfId="8" quotePrefix="1" applyFont="1" applyFill="1" applyBorder="1" applyAlignment="1">
      <alignment horizontal="center" vertical="center" wrapText="1"/>
    </xf>
    <xf numFmtId="0" fontId="14" fillId="0" borderId="18" xfId="6" quotePrefix="1" applyFont="1" applyFill="1" applyBorder="1" applyAlignment="1">
      <alignment horizontal="center" vertical="center" wrapText="1"/>
    </xf>
    <xf numFmtId="0" fontId="14" fillId="0" borderId="18" xfId="3" quotePrefix="1" applyFont="1" applyFill="1" applyBorder="1" applyAlignment="1">
      <alignment horizontal="center" vertical="center" textRotation="255" wrapText="1"/>
    </xf>
    <xf numFmtId="0" fontId="15" fillId="0" borderId="29" xfId="8" quotePrefix="1" applyFont="1" applyFill="1" applyBorder="1" applyAlignment="1">
      <alignment horizontal="center" vertical="center" wrapText="1"/>
    </xf>
    <xf numFmtId="0" fontId="14" fillId="0" borderId="19" xfId="6" quotePrefix="1" applyFont="1" applyFill="1" applyBorder="1" applyAlignment="1">
      <alignment horizontal="center" vertical="center" wrapText="1"/>
    </xf>
    <xf numFmtId="0" fontId="14" fillId="6" borderId="286" xfId="8" quotePrefix="1" applyFont="1" applyFill="1" applyBorder="1" applyAlignment="1">
      <alignment vertical="center" wrapText="1"/>
    </xf>
    <xf numFmtId="0" fontId="14" fillId="6" borderId="287" xfId="8" quotePrefix="1" applyFont="1" applyFill="1" applyBorder="1" applyAlignment="1">
      <alignment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159" xfId="6" applyFont="1" applyFill="1" applyBorder="1" applyAlignment="1">
      <alignment horizontal="center" vertical="center" wrapText="1"/>
    </xf>
    <xf numFmtId="0" fontId="15" fillId="0" borderId="32" xfId="8" quotePrefix="1" applyFont="1" applyFill="1" applyBorder="1" applyAlignment="1">
      <alignment horizontal="center" vertical="center" wrapText="1"/>
    </xf>
    <xf numFmtId="0" fontId="15" fillId="0" borderId="12" xfId="6" quotePrefix="1" applyFont="1" applyFill="1" applyBorder="1" applyAlignment="1">
      <alignment horizontal="center" vertical="center" wrapText="1"/>
    </xf>
    <xf numFmtId="0" fontId="15" fillId="0" borderId="7" xfId="6" quotePrefix="1" applyFont="1" applyFill="1" applyBorder="1" applyAlignment="1">
      <alignment horizontal="center" vertical="center" wrapText="1"/>
    </xf>
    <xf numFmtId="0" fontId="15" fillId="0" borderId="13" xfId="6" quotePrefix="1" applyFont="1" applyFill="1" applyBorder="1" applyAlignment="1">
      <alignment horizontal="center" vertical="center" wrapText="1"/>
    </xf>
    <xf numFmtId="0" fontId="14" fillId="0" borderId="274" xfId="8" quotePrefix="1" applyFont="1" applyFill="1" applyBorder="1" applyAlignment="1">
      <alignment horizontal="center" vertical="center" wrapText="1"/>
    </xf>
    <xf numFmtId="0" fontId="14" fillId="0" borderId="275" xfId="8" quotePrefix="1" applyFont="1" applyFill="1" applyBorder="1" applyAlignment="1">
      <alignment horizontal="center" vertical="center" wrapText="1"/>
    </xf>
    <xf numFmtId="0" fontId="14" fillId="0" borderId="276" xfId="8" quotePrefix="1" applyFont="1" applyFill="1" applyBorder="1" applyAlignment="1">
      <alignment horizontal="center" vertical="center" wrapText="1"/>
    </xf>
    <xf numFmtId="0" fontId="14" fillId="0" borderId="277" xfId="6" quotePrefix="1" applyFont="1" applyFill="1" applyBorder="1" applyAlignment="1">
      <alignment horizontal="center" vertical="center" wrapText="1"/>
    </xf>
    <xf numFmtId="0" fontId="14" fillId="0" borderId="275" xfId="6" quotePrefix="1" applyFont="1" applyFill="1" applyBorder="1" applyAlignment="1">
      <alignment horizontal="center" vertical="center" wrapText="1"/>
    </xf>
    <xf numFmtId="0" fontId="14" fillId="0" borderId="278" xfId="6" quotePrefix="1" applyFont="1" applyFill="1" applyBorder="1" applyAlignment="1">
      <alignment horizontal="center" vertical="center" wrapText="1"/>
    </xf>
    <xf numFmtId="0" fontId="14" fillId="0" borderId="293" xfId="8" quotePrefix="1" applyFont="1" applyFill="1" applyBorder="1" applyAlignment="1">
      <alignment horizontal="center" vertical="center" wrapText="1"/>
    </xf>
    <xf numFmtId="0" fontId="14" fillId="0" borderId="293" xfId="6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2" fillId="0" borderId="286" xfId="11" quotePrefix="1" applyFont="1" applyFill="1" applyBorder="1" applyAlignment="1">
      <alignment horizontal="center" vertical="center" wrapText="1"/>
    </xf>
    <xf numFmtId="0" fontId="2" fillId="0" borderId="249" xfId="11" quotePrefix="1" applyFont="1" applyFill="1" applyBorder="1" applyAlignment="1">
      <alignment horizontal="center" vertical="center" wrapText="1"/>
    </xf>
    <xf numFmtId="0" fontId="2" fillId="0" borderId="287" xfId="11" quotePrefix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49" fontId="36" fillId="0" borderId="0" xfId="0" applyNumberFormat="1" applyFont="1" applyFill="1" applyAlignment="1">
      <alignment horizontal="center" vertical="distributed" wrapText="1"/>
    </xf>
    <xf numFmtId="0" fontId="37" fillId="0" borderId="0" xfId="0" applyFont="1" applyFill="1" applyAlignment="1">
      <alignment horizontal="center" vertical="distributed" wrapText="1"/>
    </xf>
    <xf numFmtId="49" fontId="38" fillId="0" borderId="0" xfId="0" applyNumberFormat="1" applyFont="1" applyFill="1" applyBorder="1" applyAlignment="1">
      <alignment horizontal="center" wrapText="1"/>
    </xf>
    <xf numFmtId="0" fontId="14" fillId="0" borderId="286" xfId="1" quotePrefix="1" applyFont="1" applyFill="1" applyBorder="1" applyAlignment="1">
      <alignment horizontal="center" vertical="center" wrapText="1"/>
    </xf>
    <xf numFmtId="0" fontId="14" fillId="0" borderId="249" xfId="1" quotePrefix="1" applyFont="1" applyFill="1" applyBorder="1" applyAlignment="1">
      <alignment horizontal="center" vertical="center" wrapText="1"/>
    </xf>
    <xf numFmtId="0" fontId="14" fillId="0" borderId="287" xfId="1" quotePrefix="1" applyFont="1" applyFill="1" applyBorder="1" applyAlignment="1">
      <alignment horizontal="center" vertical="center" wrapText="1"/>
    </xf>
    <xf numFmtId="0" fontId="14" fillId="0" borderId="285" xfId="13" quotePrefix="1" applyFont="1" applyFill="1" applyBorder="1" applyAlignment="1">
      <alignment horizontal="center" vertical="center" wrapText="1"/>
    </xf>
    <xf numFmtId="0" fontId="14" fillId="0" borderId="115" xfId="13" quotePrefix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9" fillId="6" borderId="128" xfId="11" quotePrefix="1" applyFont="1" applyFill="1" applyBorder="1" applyAlignment="1">
      <alignment horizontal="center" vertical="center" wrapText="1"/>
    </xf>
    <xf numFmtId="0" fontId="9" fillId="6" borderId="138" xfId="11" quotePrefix="1" applyFont="1" applyFill="1" applyBorder="1" applyAlignment="1">
      <alignment horizontal="center" vertical="center" wrapText="1"/>
    </xf>
    <xf numFmtId="0" fontId="9" fillId="6" borderId="126" xfId="11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49" fontId="36" fillId="6" borderId="0" xfId="0" applyNumberFormat="1" applyFont="1" applyFill="1" applyAlignment="1">
      <alignment horizontal="center" vertical="distributed" wrapText="1"/>
    </xf>
    <xf numFmtId="0" fontId="37" fillId="6" borderId="0" xfId="0" applyFont="1" applyFill="1" applyAlignment="1">
      <alignment horizontal="center" vertical="distributed" wrapText="1"/>
    </xf>
    <xf numFmtId="0" fontId="107" fillId="6" borderId="0" xfId="0" applyFont="1" applyFill="1" applyBorder="1" applyAlignment="1">
      <alignment horizontal="center" wrapText="1"/>
    </xf>
    <xf numFmtId="0" fontId="14" fillId="6" borderId="128" xfId="1" quotePrefix="1" applyFont="1" applyFill="1" applyBorder="1" applyAlignment="1">
      <alignment horizontal="center" vertical="center" wrapText="1"/>
    </xf>
    <xf numFmtId="0" fontId="14" fillId="6" borderId="138" xfId="1" quotePrefix="1" applyFont="1" applyFill="1" applyBorder="1" applyAlignment="1">
      <alignment horizontal="center" vertical="center" wrapText="1"/>
    </xf>
    <xf numFmtId="0" fontId="14" fillId="6" borderId="126" xfId="1" quotePrefix="1" applyFont="1" applyFill="1" applyBorder="1" applyAlignment="1">
      <alignment horizontal="center" vertical="center" wrapText="1"/>
    </xf>
    <xf numFmtId="0" fontId="14" fillId="6" borderId="136" xfId="13" quotePrefix="1" applyFont="1" applyFill="1" applyBorder="1" applyAlignment="1">
      <alignment horizontal="center" vertical="center" wrapText="1"/>
    </xf>
    <xf numFmtId="0" fontId="14" fillId="6" borderId="115" xfId="13" quotePrefix="1" applyFont="1" applyFill="1" applyBorder="1" applyAlignment="1">
      <alignment horizontal="center" vertical="center" wrapText="1"/>
    </xf>
    <xf numFmtId="0" fontId="55" fillId="6" borderId="248" xfId="11" quotePrefix="1" applyFont="1" applyFill="1" applyBorder="1" applyAlignment="1">
      <alignment horizontal="center" vertical="center" wrapText="1"/>
    </xf>
    <xf numFmtId="0" fontId="55" fillId="6" borderId="249" xfId="11" applyFont="1" applyFill="1" applyBorder="1" applyAlignment="1">
      <alignment horizontal="center" vertical="center" wrapText="1"/>
    </xf>
    <xf numFmtId="0" fontId="55" fillId="6" borderId="250" xfId="11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49" fontId="108" fillId="6" borderId="0" xfId="0" applyNumberFormat="1" applyFont="1" applyFill="1" applyAlignment="1">
      <alignment horizontal="center" vertical="distributed" wrapText="1"/>
    </xf>
    <xf numFmtId="0" fontId="109" fillId="6" borderId="0" xfId="0" applyFont="1" applyFill="1" applyAlignment="1">
      <alignment horizontal="center" vertical="distributed" wrapText="1"/>
    </xf>
    <xf numFmtId="0" fontId="108" fillId="6" borderId="0" xfId="0" applyFont="1" applyFill="1" applyBorder="1" applyAlignment="1">
      <alignment horizontal="center" wrapText="1"/>
    </xf>
    <xf numFmtId="0" fontId="55" fillId="6" borderId="247" xfId="13" quotePrefix="1" applyFont="1" applyFill="1" applyBorder="1" applyAlignment="1">
      <alignment horizontal="center" vertical="center" wrapText="1"/>
    </xf>
    <xf numFmtId="0" fontId="55" fillId="6" borderId="183" xfId="13" applyFont="1" applyFill="1" applyBorder="1" applyAlignment="1">
      <alignment horizontal="center" vertical="center" wrapText="1"/>
    </xf>
    <xf numFmtId="0" fontId="55" fillId="6" borderId="248" xfId="1" quotePrefix="1" applyFont="1" applyFill="1" applyBorder="1" applyAlignment="1">
      <alignment horizontal="center" vertical="center" wrapText="1"/>
    </xf>
    <xf numFmtId="0" fontId="55" fillId="6" borderId="249" xfId="1" applyFont="1" applyFill="1" applyBorder="1" applyAlignment="1">
      <alignment horizontal="center" vertical="center" wrapText="1"/>
    </xf>
    <xf numFmtId="0" fontId="55" fillId="6" borderId="250" xfId="1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wrapText="1"/>
    </xf>
    <xf numFmtId="49" fontId="53" fillId="6" borderId="0" xfId="0" applyNumberFormat="1" applyFont="1" applyFill="1" applyAlignment="1">
      <alignment horizontal="center" vertical="distributed" wrapText="1"/>
    </xf>
    <xf numFmtId="0" fontId="62" fillId="6" borderId="0" xfId="0" applyFont="1" applyFill="1" applyAlignment="1">
      <alignment horizontal="center" vertical="distributed" wrapText="1"/>
    </xf>
    <xf numFmtId="0" fontId="14" fillId="6" borderId="248" xfId="1" quotePrefix="1" applyFont="1" applyFill="1" applyBorder="1" applyAlignment="1">
      <alignment horizontal="center" vertical="center" wrapText="1"/>
    </xf>
    <xf numFmtId="0" fontId="14" fillId="6" borderId="181" xfId="1" applyFont="1" applyFill="1" applyBorder="1" applyAlignment="1">
      <alignment horizontal="center" vertical="center" wrapText="1"/>
    </xf>
    <xf numFmtId="0" fontId="14" fillId="6" borderId="250" xfId="1" applyFont="1" applyFill="1" applyBorder="1" applyAlignment="1">
      <alignment horizontal="center" vertical="center" wrapText="1"/>
    </xf>
    <xf numFmtId="0" fontId="48" fillId="6" borderId="248" xfId="11" quotePrefix="1" applyFont="1" applyFill="1" applyBorder="1" applyAlignment="1">
      <alignment horizontal="center" vertical="center" wrapText="1"/>
    </xf>
    <xf numFmtId="0" fontId="48" fillId="6" borderId="181" xfId="11" applyFont="1" applyFill="1" applyBorder="1" applyAlignment="1">
      <alignment horizontal="center" vertical="center" wrapText="1"/>
    </xf>
    <xf numFmtId="0" fontId="48" fillId="6" borderId="250" xfId="11" applyFont="1" applyFill="1" applyBorder="1" applyAlignment="1">
      <alignment horizontal="center" vertical="center" wrapText="1"/>
    </xf>
    <xf numFmtId="0" fontId="14" fillId="6" borderId="247" xfId="13" quotePrefix="1" applyFont="1" applyFill="1" applyBorder="1" applyAlignment="1">
      <alignment horizontal="center" vertical="center" wrapText="1"/>
    </xf>
    <xf numFmtId="0" fontId="14" fillId="6" borderId="115" xfId="13" applyFont="1" applyFill="1" applyBorder="1" applyAlignment="1">
      <alignment horizontal="center" vertical="center" wrapText="1"/>
    </xf>
    <xf numFmtId="0" fontId="2" fillId="4" borderId="286" xfId="11" quotePrefix="1" applyFont="1" applyFill="1" applyBorder="1" applyAlignment="1">
      <alignment horizontal="center" vertical="center" wrapText="1"/>
    </xf>
    <xf numFmtId="0" fontId="2" fillId="4" borderId="181" xfId="11" applyFont="1" applyFill="1" applyBorder="1" applyAlignment="1">
      <alignment horizontal="center" vertical="center" wrapText="1"/>
    </xf>
    <xf numFmtId="0" fontId="2" fillId="4" borderId="287" xfId="11" applyFont="1" applyFill="1" applyBorder="1" applyAlignment="1">
      <alignment horizontal="center" vertical="center" wrapText="1"/>
    </xf>
    <xf numFmtId="49" fontId="52" fillId="4" borderId="0" xfId="0" applyNumberFormat="1" applyFont="1" applyFill="1" applyAlignment="1">
      <alignment horizontal="center" vertical="distributed" wrapText="1"/>
    </xf>
    <xf numFmtId="0" fontId="86" fillId="0" borderId="0" xfId="0" applyFont="1" applyAlignment="1">
      <alignment horizontal="center" vertical="distributed" wrapText="1"/>
    </xf>
    <xf numFmtId="0" fontId="52" fillId="4" borderId="0" xfId="0" applyFont="1" applyFill="1" applyBorder="1" applyAlignment="1">
      <alignment horizontal="center" wrapText="1"/>
    </xf>
    <xf numFmtId="0" fontId="14" fillId="4" borderId="286" xfId="1" quotePrefix="1" applyFont="1" applyFill="1" applyBorder="1" applyAlignment="1">
      <alignment horizontal="center" vertical="center" wrapText="1"/>
    </xf>
    <xf numFmtId="0" fontId="14" fillId="7" borderId="181" xfId="1" applyFont="1" applyFill="1" applyBorder="1" applyAlignment="1">
      <alignment horizontal="center" vertical="center" wrapText="1"/>
    </xf>
    <xf numFmtId="0" fontId="14" fillId="7" borderId="287" xfId="1" applyFont="1" applyFill="1" applyBorder="1" applyAlignment="1">
      <alignment horizontal="center" vertical="center" wrapText="1"/>
    </xf>
    <xf numFmtId="0" fontId="14" fillId="4" borderId="285" xfId="13" quotePrefix="1" applyFont="1" applyFill="1" applyBorder="1" applyAlignment="1">
      <alignment horizontal="center" vertical="center" wrapText="1"/>
    </xf>
    <xf numFmtId="0" fontId="14" fillId="7" borderId="115" xfId="13" applyFont="1" applyFill="1" applyBorder="1" applyAlignment="1">
      <alignment horizontal="center" vertical="center" wrapText="1"/>
    </xf>
    <xf numFmtId="0" fontId="48" fillId="6" borderId="286" xfId="11" quotePrefix="1" applyFont="1" applyFill="1" applyBorder="1" applyAlignment="1">
      <alignment horizontal="center" vertical="center" wrapText="1"/>
    </xf>
    <xf numFmtId="0" fontId="48" fillId="6" borderId="287" xfId="11" applyFont="1" applyFill="1" applyBorder="1" applyAlignment="1">
      <alignment horizontal="center" vertical="center" wrapText="1"/>
    </xf>
    <xf numFmtId="0" fontId="14" fillId="6" borderId="286" xfId="1" quotePrefix="1" applyFont="1" applyFill="1" applyBorder="1" applyAlignment="1">
      <alignment horizontal="center" vertical="center" wrapText="1"/>
    </xf>
    <xf numFmtId="0" fontId="14" fillId="6" borderId="287" xfId="1" applyFont="1" applyFill="1" applyBorder="1" applyAlignment="1">
      <alignment horizontal="center" vertical="center" wrapText="1"/>
    </xf>
    <xf numFmtId="0" fontId="14" fillId="6" borderId="285" xfId="13" quotePrefix="1" applyFont="1" applyFill="1" applyBorder="1" applyAlignment="1">
      <alignment horizontal="center" vertical="center" wrapText="1"/>
    </xf>
    <xf numFmtId="0" fontId="14" fillId="6" borderId="288" xfId="13" quotePrefix="1" applyFont="1" applyFill="1" applyBorder="1" applyAlignment="1">
      <alignment horizontal="center" vertical="center" wrapText="1"/>
    </xf>
    <xf numFmtId="0" fontId="14" fillId="6" borderId="19" xfId="13" quotePrefix="1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0" fontId="14" fillId="6" borderId="289" xfId="1" quotePrefix="1" applyFont="1" applyFill="1" applyBorder="1" applyAlignment="1">
      <alignment horizontal="center" vertical="center" wrapText="1"/>
    </xf>
    <xf numFmtId="0" fontId="2" fillId="6" borderId="289" xfId="11" quotePrefix="1" applyFont="1" applyFill="1" applyBorder="1" applyAlignment="1">
      <alignment horizontal="center" vertical="center" wrapText="1"/>
    </xf>
    <xf numFmtId="0" fontId="2" fillId="6" borderId="290" xfId="11" quotePrefix="1" applyFont="1" applyFill="1" applyBorder="1" applyAlignment="1">
      <alignment horizontal="center" vertical="center" wrapText="1"/>
    </xf>
    <xf numFmtId="0" fontId="14" fillId="6" borderId="288" xfId="1" quotePrefix="1" applyFont="1" applyFill="1" applyBorder="1" applyAlignment="1">
      <alignment horizontal="center" vertical="center" wrapText="1"/>
    </xf>
    <xf numFmtId="0" fontId="14" fillId="6" borderId="296" xfId="1" quotePrefix="1" applyFont="1" applyFill="1" applyBorder="1" applyAlignment="1">
      <alignment horizontal="center" vertical="center" wrapText="1"/>
    </xf>
    <xf numFmtId="0" fontId="14" fillId="6" borderId="290" xfId="1" quotePrefix="1" applyFont="1" applyFill="1" applyBorder="1" applyAlignment="1">
      <alignment horizontal="center" vertical="center" wrapText="1"/>
    </xf>
    <xf numFmtId="0" fontId="14" fillId="6" borderId="295" xfId="1" quotePrefix="1" applyFont="1" applyFill="1" applyBorder="1" applyAlignment="1">
      <alignment horizontal="center" vertical="center" wrapText="1"/>
    </xf>
    <xf numFmtId="0" fontId="2" fillId="6" borderId="295" xfId="11" quotePrefix="1" applyFont="1" applyFill="1" applyBorder="1" applyAlignment="1">
      <alignment horizontal="center" vertical="center" wrapText="1"/>
    </xf>
    <xf numFmtId="0" fontId="14" fillId="6" borderId="291" xfId="13" quotePrefix="1" applyFont="1" applyFill="1" applyBorder="1" applyAlignment="1">
      <alignment horizontal="center" vertical="center" wrapText="1"/>
    </xf>
    <xf numFmtId="0" fontId="14" fillId="6" borderId="26" xfId="13" quotePrefix="1" applyFont="1" applyFill="1" applyBorder="1" applyAlignment="1">
      <alignment horizontal="center" vertical="center" wrapText="1"/>
    </xf>
    <xf numFmtId="0" fontId="2" fillId="4" borderId="207" xfId="11" quotePrefix="1" applyFont="1" applyFill="1" applyBorder="1" applyAlignment="1">
      <alignment horizontal="center" vertical="center" wrapText="1"/>
    </xf>
    <xf numFmtId="0" fontId="2" fillId="4" borderId="208" xfId="11" applyFont="1" applyFill="1" applyBorder="1" applyAlignment="1">
      <alignment horizontal="center" vertical="center" wrapText="1"/>
    </xf>
    <xf numFmtId="0" fontId="2" fillId="4" borderId="209" xfId="1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4" fillId="4" borderId="206" xfId="13" quotePrefix="1" applyFont="1" applyFill="1" applyBorder="1" applyAlignment="1">
      <alignment horizontal="center" vertical="center" wrapText="1"/>
    </xf>
    <xf numFmtId="0" fontId="14" fillId="4" borderId="183" xfId="13" applyFont="1" applyFill="1" applyBorder="1" applyAlignment="1">
      <alignment horizontal="center" vertical="center" wrapText="1"/>
    </xf>
    <xf numFmtId="0" fontId="14" fillId="4" borderId="207" xfId="1" quotePrefix="1" applyFont="1" applyFill="1" applyBorder="1" applyAlignment="1">
      <alignment horizontal="center" vertical="center" wrapText="1"/>
    </xf>
    <xf numFmtId="0" fontId="14" fillId="4" borderId="208" xfId="1" applyFont="1" applyFill="1" applyBorder="1" applyAlignment="1">
      <alignment horizontal="center" vertical="center" wrapText="1"/>
    </xf>
    <xf numFmtId="0" fontId="14" fillId="4" borderId="209" xfId="1" applyFont="1" applyFill="1" applyBorder="1" applyAlignment="1">
      <alignment horizontal="center" vertical="center" wrapText="1"/>
    </xf>
    <xf numFmtId="0" fontId="14" fillId="4" borderId="115" xfId="13" applyFont="1" applyFill="1" applyBorder="1" applyAlignment="1">
      <alignment horizontal="center" vertical="center" wrapText="1"/>
    </xf>
    <xf numFmtId="0" fontId="14" fillId="4" borderId="181" xfId="1" applyFont="1" applyFill="1" applyBorder="1" applyAlignment="1">
      <alignment horizontal="center" vertical="center" wrapText="1"/>
    </xf>
    <xf numFmtId="0" fontId="14" fillId="4" borderId="287" xfId="1" applyFont="1" applyFill="1" applyBorder="1" applyAlignment="1">
      <alignment horizontal="center" vertical="center" wrapText="1"/>
    </xf>
    <xf numFmtId="0" fontId="9" fillId="4" borderId="180" xfId="11" quotePrefix="1" applyFont="1" applyFill="1" applyBorder="1" applyAlignment="1">
      <alignment horizontal="center" vertical="center" wrapText="1"/>
    </xf>
    <xf numFmtId="0" fontId="9" fillId="4" borderId="181" xfId="11" quotePrefix="1" applyFont="1" applyFill="1" applyBorder="1" applyAlignment="1">
      <alignment horizontal="center" vertical="center" wrapText="1"/>
    </xf>
    <xf numFmtId="0" fontId="9" fillId="4" borderId="182" xfId="11" quotePrefix="1" applyFont="1" applyFill="1" applyBorder="1" applyAlignment="1">
      <alignment horizontal="center" vertical="center" wrapText="1"/>
    </xf>
    <xf numFmtId="0" fontId="14" fillId="4" borderId="180" xfId="1" quotePrefix="1" applyFont="1" applyFill="1" applyBorder="1" applyAlignment="1">
      <alignment horizontal="center" vertical="center" wrapText="1"/>
    </xf>
    <xf numFmtId="0" fontId="14" fillId="4" borderId="181" xfId="1" quotePrefix="1" applyFont="1" applyFill="1" applyBorder="1" applyAlignment="1">
      <alignment horizontal="center" vertical="center" wrapText="1"/>
    </xf>
    <xf numFmtId="0" fontId="14" fillId="4" borderId="182" xfId="1" quotePrefix="1" applyFont="1" applyFill="1" applyBorder="1" applyAlignment="1">
      <alignment horizontal="center" vertical="center" wrapText="1"/>
    </xf>
    <xf numFmtId="0" fontId="14" fillId="4" borderId="136" xfId="13" quotePrefix="1" applyFont="1" applyFill="1" applyBorder="1" applyAlignment="1">
      <alignment horizontal="center" vertical="center" wrapText="1"/>
    </xf>
    <xf numFmtId="0" fontId="14" fillId="4" borderId="183" xfId="13" quotePrefix="1" applyFont="1" applyFill="1" applyBorder="1" applyAlignment="1">
      <alignment horizontal="center" vertical="center" wrapText="1"/>
    </xf>
    <xf numFmtId="0" fontId="14" fillId="0" borderId="80" xfId="2" applyFont="1" applyFill="1" applyBorder="1" applyAlignment="1">
      <alignment horizontal="center" vertical="center" wrapText="1"/>
    </xf>
    <xf numFmtId="0" fontId="2" fillId="0" borderId="110" xfId="1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49" fontId="36" fillId="0" borderId="0" xfId="0" applyNumberFormat="1" applyFont="1" applyFill="1" applyBorder="1" applyAlignment="1">
      <alignment horizontal="center" vertical="distributed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14" fillId="0" borderId="52" xfId="14" applyFont="1" applyFill="1" applyBorder="1" applyAlignment="1">
      <alignment horizontal="center" vertical="center" wrapText="1"/>
    </xf>
    <xf numFmtId="0" fontId="2" fillId="0" borderId="80" xfId="12" applyFont="1" applyFill="1" applyBorder="1" applyAlignment="1">
      <alignment horizontal="center" vertical="center" wrapText="1"/>
    </xf>
    <xf numFmtId="0" fontId="14" fillId="4" borderId="128" xfId="1" quotePrefix="1" applyFont="1" applyFill="1" applyBorder="1" applyAlignment="1">
      <alignment horizontal="center" vertical="center" wrapText="1"/>
    </xf>
    <xf numFmtId="0" fontId="14" fillId="7" borderId="138" xfId="1" applyFont="1" applyFill="1" applyBorder="1" applyAlignment="1">
      <alignment horizontal="center" vertical="center" wrapText="1"/>
    </xf>
    <xf numFmtId="0" fontId="14" fillId="7" borderId="126" xfId="1" applyFont="1" applyFill="1" applyBorder="1" applyAlignment="1">
      <alignment horizontal="center" vertical="center" wrapText="1"/>
    </xf>
    <xf numFmtId="0" fontId="2" fillId="4" borderId="128" xfId="11" quotePrefix="1" applyFont="1" applyFill="1" applyBorder="1" applyAlignment="1">
      <alignment horizontal="center" vertical="center" wrapText="1"/>
    </xf>
    <xf numFmtId="0" fontId="2" fillId="4" borderId="138" xfId="11" applyFont="1" applyFill="1" applyBorder="1" applyAlignment="1">
      <alignment horizontal="center" vertical="center" wrapText="1"/>
    </xf>
    <xf numFmtId="0" fontId="2" fillId="4" borderId="126" xfId="11" applyFont="1" applyFill="1" applyBorder="1" applyAlignment="1">
      <alignment horizontal="center" vertical="center" wrapText="1"/>
    </xf>
    <xf numFmtId="49" fontId="52" fillId="6" borderId="0" xfId="0" applyNumberFormat="1" applyFont="1" applyFill="1" applyAlignment="1">
      <alignment horizontal="center" vertical="distributed" wrapText="1"/>
    </xf>
    <xf numFmtId="0" fontId="86" fillId="6" borderId="0" xfId="0" applyFont="1" applyFill="1" applyAlignment="1">
      <alignment horizontal="center" vertical="distributed" wrapText="1"/>
    </xf>
    <xf numFmtId="0" fontId="52" fillId="6" borderId="0" xfId="0" applyFont="1" applyFill="1" applyBorder="1" applyAlignment="1">
      <alignment horizontal="center" wrapText="1"/>
    </xf>
    <xf numFmtId="0" fontId="55" fillId="6" borderId="115" xfId="13" applyFont="1" applyFill="1" applyBorder="1" applyAlignment="1">
      <alignment horizontal="center" vertical="center" wrapText="1"/>
    </xf>
    <xf numFmtId="0" fontId="97" fillId="0" borderId="299" xfId="12" applyFont="1" applyFill="1" applyBorder="1" applyAlignment="1">
      <alignment horizontal="center" vertical="center" wrapText="1"/>
    </xf>
    <xf numFmtId="0" fontId="97" fillId="0" borderId="298" xfId="12" applyFont="1" applyFill="1" applyBorder="1" applyAlignment="1">
      <alignment horizontal="center" vertical="center" wrapText="1"/>
    </xf>
    <xf numFmtId="0" fontId="98" fillId="6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wrapText="1"/>
    </xf>
    <xf numFmtId="49" fontId="53" fillId="0" borderId="0" xfId="0" applyNumberFormat="1" applyFont="1" applyFill="1" applyBorder="1" applyAlignment="1">
      <alignment horizontal="center" vertical="distributed" wrapText="1"/>
    </xf>
    <xf numFmtId="0" fontId="87" fillId="6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wrapText="1"/>
    </xf>
    <xf numFmtId="0" fontId="97" fillId="0" borderId="301" xfId="14" applyFont="1" applyFill="1" applyBorder="1" applyAlignment="1">
      <alignment horizontal="center" vertical="center" wrapText="1"/>
    </xf>
    <xf numFmtId="0" fontId="97" fillId="0" borderId="298" xfId="2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distributed" wrapText="1"/>
    </xf>
    <xf numFmtId="0" fontId="14" fillId="0" borderId="153" xfId="14" applyFont="1" applyFill="1" applyBorder="1" applyAlignment="1">
      <alignment horizontal="center" vertical="center" wrapText="1"/>
    </xf>
    <xf numFmtId="0" fontId="14" fillId="0" borderId="157" xfId="2" applyFont="1" applyFill="1" applyBorder="1" applyAlignment="1">
      <alignment horizontal="center" vertical="center" wrapText="1"/>
    </xf>
    <xf numFmtId="0" fontId="14" fillId="0" borderId="156" xfId="2" applyFont="1" applyFill="1" applyBorder="1" applyAlignment="1">
      <alignment horizontal="center" vertical="center" wrapText="1"/>
    </xf>
    <xf numFmtId="0" fontId="14" fillId="0" borderId="151" xfId="2" applyFont="1" applyFill="1" applyBorder="1" applyAlignment="1">
      <alignment horizontal="center" vertical="center" wrapText="1"/>
    </xf>
    <xf numFmtId="0" fontId="2" fillId="0" borderId="151" xfId="12" applyFont="1" applyFill="1" applyBorder="1" applyAlignment="1">
      <alignment horizontal="center" vertical="center" wrapText="1"/>
    </xf>
    <xf numFmtId="0" fontId="2" fillId="0" borderId="157" xfId="12" applyFont="1" applyFill="1" applyBorder="1" applyAlignment="1">
      <alignment horizontal="center" vertical="center" wrapText="1"/>
    </xf>
    <xf numFmtId="0" fontId="23" fillId="6" borderId="0" xfId="22" applyFont="1" applyFill="1" applyAlignment="1">
      <alignment horizontal="center"/>
    </xf>
    <xf numFmtId="0" fontId="23" fillId="6" borderId="0" xfId="22" applyFont="1" applyFill="1" applyAlignment="1">
      <alignment horizontal="center" vertical="center"/>
    </xf>
    <xf numFmtId="0" fontId="34" fillId="6" borderId="180" xfId="22" applyFont="1" applyFill="1" applyBorder="1" applyAlignment="1">
      <alignment horizontal="center" vertical="center"/>
    </xf>
    <xf numFmtId="0" fontId="34" fillId="6" borderId="181" xfId="22" applyFont="1" applyFill="1" applyBorder="1" applyAlignment="1">
      <alignment horizontal="center" vertical="center"/>
    </xf>
    <xf numFmtId="0" fontId="34" fillId="6" borderId="182" xfId="22" applyFont="1" applyFill="1" applyBorder="1" applyAlignment="1">
      <alignment horizontal="center" vertical="center"/>
    </xf>
    <xf numFmtId="0" fontId="34" fillId="6" borderId="183" xfId="22" applyFont="1" applyFill="1" applyBorder="1" applyAlignment="1">
      <alignment horizontal="center" vertical="center"/>
    </xf>
    <xf numFmtId="0" fontId="34" fillId="6" borderId="184" xfId="22" applyFont="1" applyFill="1" applyBorder="1" applyAlignment="1">
      <alignment horizontal="center" vertical="center"/>
    </xf>
    <xf numFmtId="0" fontId="34" fillId="6" borderId="185" xfId="22" applyFont="1" applyFill="1" applyBorder="1" applyAlignment="1">
      <alignment horizontal="center" vertical="center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34" fillId="6" borderId="4" xfId="22" applyFont="1" applyFill="1" applyBorder="1" applyAlignment="1">
      <alignment horizontal="center" vertical="center"/>
    </xf>
    <xf numFmtId="0" fontId="34" fillId="6" borderId="25" xfId="22" applyFont="1" applyFill="1" applyBorder="1" applyAlignment="1">
      <alignment horizontal="center" vertical="center"/>
    </xf>
    <xf numFmtId="0" fontId="34" fillId="6" borderId="22" xfId="22" applyFont="1" applyFill="1" applyBorder="1" applyAlignment="1">
      <alignment horizontal="center" vertical="center"/>
    </xf>
    <xf numFmtId="0" fontId="34" fillId="6" borderId="50" xfId="22" applyFont="1" applyFill="1" applyBorder="1" applyAlignment="1">
      <alignment horizontal="center" vertical="center"/>
    </xf>
  </cellXfs>
  <cellStyles count="57">
    <cellStyle name="Accent 1 1" xfId="25"/>
    <cellStyle name="Accent 2 1" xfId="26"/>
    <cellStyle name="Accent 3 1" xfId="27"/>
    <cellStyle name="Accent 4" xfId="28"/>
    <cellStyle name="Bad 1" xfId="29"/>
    <cellStyle name="Error 1" xfId="30"/>
    <cellStyle name="Footnote 1" xfId="31"/>
    <cellStyle name="Good 1" xfId="32"/>
    <cellStyle name="Heading 1 1" xfId="33"/>
    <cellStyle name="Heading 2 1" xfId="34"/>
    <cellStyle name="Heading 3" xfId="35"/>
    <cellStyle name="Hyperlink 1" xfId="36"/>
    <cellStyle name="Neutral 1" xfId="37"/>
    <cellStyle name="Normal" xfId="54"/>
    <cellStyle name="Note 1" xfId="38"/>
    <cellStyle name="S0" xfId="1"/>
    <cellStyle name="S0 2" xfId="2"/>
    <cellStyle name="S1" xfId="3"/>
    <cellStyle name="S1 2" xfId="4"/>
    <cellStyle name="S10" xfId="5"/>
    <cellStyle name="S10 2" xfId="39"/>
    <cellStyle name="S11" xfId="6"/>
    <cellStyle name="S11 2" xfId="40"/>
    <cellStyle name="S12" xfId="7"/>
    <cellStyle name="S12 2" xfId="41"/>
    <cellStyle name="S13" xfId="8"/>
    <cellStyle name="S13 2" xfId="42"/>
    <cellStyle name="S14" xfId="9"/>
    <cellStyle name="S14 2" xfId="43"/>
    <cellStyle name="S15" xfId="10"/>
    <cellStyle name="S15 2" xfId="44"/>
    <cellStyle name="S2" xfId="11"/>
    <cellStyle name="S2 2" xfId="12"/>
    <cellStyle name="S3" xfId="13"/>
    <cellStyle name="S3 2" xfId="14"/>
    <cellStyle name="S4" xfId="15"/>
    <cellStyle name="S4 2" xfId="45"/>
    <cellStyle name="S5" xfId="16"/>
    <cellStyle name="S5 2" xfId="46"/>
    <cellStyle name="S6" xfId="17"/>
    <cellStyle name="S6 2" xfId="47"/>
    <cellStyle name="S7" xfId="18"/>
    <cellStyle name="S7 2" xfId="48"/>
    <cellStyle name="S8" xfId="19"/>
    <cellStyle name="S8 2" xfId="49"/>
    <cellStyle name="S9" xfId="20"/>
    <cellStyle name="S9 2" xfId="50"/>
    <cellStyle name="Status 1" xfId="51"/>
    <cellStyle name="Text 1" xfId="52"/>
    <cellStyle name="Warning 1" xfId="53"/>
    <cellStyle name="Обычный" xfId="0" builtinId="0"/>
    <cellStyle name="Обычный 2" xfId="21"/>
    <cellStyle name="Обычный 2 2" xfId="22"/>
    <cellStyle name="Обычный 3" xfId="23"/>
    <cellStyle name="Обычный 4" xfId="55"/>
    <cellStyle name="Примечание 2" xfId="24"/>
    <cellStyle name="Процентны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3" name="TextBox 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4" name="TextBox 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5" name="TextBox 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6" name="TextBox 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7" name="TextBox 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8" name="TextBox 7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14</xdr:row>
      <xdr:rowOff>150019</xdr:rowOff>
    </xdr:from>
    <xdr:ext cx="914400" cy="264560"/>
    <xdr:sp macro="" textlink="">
      <xdr:nvSpPr>
        <xdr:cNvPr id="9" name="TextBox 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0" name="TextBox 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1" name="TextBox 1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16</xdr:row>
      <xdr:rowOff>150019</xdr:rowOff>
    </xdr:from>
    <xdr:ext cx="914400" cy="264560"/>
    <xdr:sp macro="" textlink="">
      <xdr:nvSpPr>
        <xdr:cNvPr id="12" name="TextBox 1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3" name="TextBox 1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4" name="TextBox 1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19</xdr:row>
      <xdr:rowOff>150019</xdr:rowOff>
    </xdr:from>
    <xdr:ext cx="914400" cy="264560"/>
    <xdr:sp macro="" textlink="">
      <xdr:nvSpPr>
        <xdr:cNvPr id="15" name="TextBox 1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6" name="TextBox 1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7" name="TextBox 1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9" name="TextBox 1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21" name="TextBox 2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21</xdr:row>
      <xdr:rowOff>150019</xdr:rowOff>
    </xdr:from>
    <xdr:ext cx="914400" cy="264560"/>
    <xdr:sp macro="" textlink="">
      <xdr:nvSpPr>
        <xdr:cNvPr id="20" name="TextBox 1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2" name="TextBox 2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3" name="TextBox 2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4" name="TextBox 23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5" name="TextBox 2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6" name="TextBox 25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7" name="TextBox 26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9" name="TextBox 28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0" name="TextBox 29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1" name="TextBox 30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2" name="TextBox 31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5" name="TextBox 3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4" name="TextBox 33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6" name="TextBox 35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8" name="TextBox 37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7" name="TextBox 36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8245137" y="802719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90;&#1088;&#1091;&#1082;&#1090;&#1091;&#1088;&#1099;%20&#1086;&#1082;&#1090;&#1103;&#1073;&#1088;&#1100;/&#1052;&#1050;%20&#1082;&#1086;&#1085;&#1090;&#1080;&#1085;&#1075;&#1077;&#1085;&#1090;%20&#1085;&#1072;%2001.10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2;&#1086;&#1085;&#1090;&#1080;&#1085;&#1075;&#1077;&#1085;&#1090;%20&#1085;&#1072;%2001.06.2023%20&#1052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01_&#1050;&#1086;&#1085;&#1090;&#1080;&#1085;&#1075;&#1077;&#1085;&#1090;_&#1043;&#1091;&#1084;&#1072;&#1085;&#1080;&#1090;&#1072;&#1088;&#1085;&#1086;_&#1087;&#1077;&#1076;&#1072;&#1075;&#1086;&#1075;&#1080;&#1095;&#1077;&#1089;&#1082;&#1086;&#1081;_&#1072;&#1082;&#1072;&#1076;&#1077;&#1084;&#1080;&#1080;_&#1092;&#1080;&#1083;&#1080;&#1072;&#1083;_&#1085;&#1072;_01_09%20(1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>
        <row r="23">
          <cell r="B23">
            <v>77</v>
          </cell>
          <cell r="C23">
            <v>241</v>
          </cell>
          <cell r="D23">
            <v>318</v>
          </cell>
          <cell r="E23">
            <v>133</v>
          </cell>
          <cell r="F23">
            <v>167</v>
          </cell>
          <cell r="G23">
            <v>300</v>
          </cell>
          <cell r="H23">
            <v>73</v>
          </cell>
          <cell r="I23">
            <v>110</v>
          </cell>
          <cell r="J23">
            <v>183</v>
          </cell>
          <cell r="K23">
            <v>0</v>
          </cell>
          <cell r="L23">
            <v>0</v>
          </cell>
          <cell r="M23">
            <v>0</v>
          </cell>
          <cell r="N23">
            <v>283</v>
          </cell>
          <cell r="O23">
            <v>518</v>
          </cell>
          <cell r="P23">
            <v>801</v>
          </cell>
        </row>
        <row r="24">
          <cell r="B24">
            <v>16</v>
          </cell>
          <cell r="C24">
            <v>69</v>
          </cell>
          <cell r="D24">
            <v>85</v>
          </cell>
          <cell r="E24">
            <v>30</v>
          </cell>
          <cell r="F24">
            <v>59</v>
          </cell>
          <cell r="G24">
            <v>89</v>
          </cell>
          <cell r="H24">
            <v>21</v>
          </cell>
          <cell r="I24">
            <v>60</v>
          </cell>
          <cell r="J24">
            <v>81</v>
          </cell>
          <cell r="K24">
            <v>0</v>
          </cell>
          <cell r="L24">
            <v>0</v>
          </cell>
          <cell r="M24">
            <v>0</v>
          </cell>
          <cell r="N24">
            <v>67</v>
          </cell>
          <cell r="O24">
            <v>188</v>
          </cell>
          <cell r="P24">
            <v>255</v>
          </cell>
        </row>
        <row r="25">
          <cell r="B25">
            <v>25</v>
          </cell>
          <cell r="C25">
            <v>104</v>
          </cell>
          <cell r="D25">
            <v>129</v>
          </cell>
          <cell r="E25">
            <v>50</v>
          </cell>
          <cell r="F25">
            <v>57</v>
          </cell>
          <cell r="G25">
            <v>107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75</v>
          </cell>
          <cell r="O25">
            <v>161</v>
          </cell>
          <cell r="P25">
            <v>236</v>
          </cell>
        </row>
        <row r="26">
          <cell r="B26">
            <v>36</v>
          </cell>
          <cell r="C26">
            <v>68</v>
          </cell>
          <cell r="D26">
            <v>104</v>
          </cell>
          <cell r="E26">
            <v>53</v>
          </cell>
          <cell r="F26">
            <v>51</v>
          </cell>
          <cell r="G26">
            <v>104</v>
          </cell>
          <cell r="H26">
            <v>52</v>
          </cell>
          <cell r="I26">
            <v>50</v>
          </cell>
          <cell r="J26">
            <v>102</v>
          </cell>
          <cell r="K26">
            <v>0</v>
          </cell>
          <cell r="L26">
            <v>0</v>
          </cell>
          <cell r="M26">
            <v>0</v>
          </cell>
          <cell r="N26">
            <v>141</v>
          </cell>
          <cell r="O26">
            <v>169</v>
          </cell>
          <cell r="P26">
            <v>310</v>
          </cell>
        </row>
        <row r="45">
          <cell r="B45">
            <v>77</v>
          </cell>
          <cell r="C45">
            <v>241</v>
          </cell>
          <cell r="D45">
            <v>318</v>
          </cell>
          <cell r="E45">
            <v>133</v>
          </cell>
          <cell r="F45">
            <v>166</v>
          </cell>
          <cell r="G45">
            <v>299</v>
          </cell>
          <cell r="H45">
            <v>72</v>
          </cell>
          <cell r="I45">
            <v>108</v>
          </cell>
          <cell r="J45">
            <v>180</v>
          </cell>
          <cell r="K45">
            <v>0</v>
          </cell>
          <cell r="L45">
            <v>0</v>
          </cell>
          <cell r="M45">
            <v>0</v>
          </cell>
          <cell r="N45">
            <v>282</v>
          </cell>
          <cell r="O45">
            <v>515</v>
          </cell>
          <cell r="P45">
            <v>797</v>
          </cell>
        </row>
        <row r="46">
          <cell r="B46">
            <v>16</v>
          </cell>
          <cell r="C46">
            <v>69</v>
          </cell>
          <cell r="D46">
            <v>85</v>
          </cell>
          <cell r="E46">
            <v>30</v>
          </cell>
          <cell r="F46">
            <v>58</v>
          </cell>
          <cell r="G46">
            <v>88</v>
          </cell>
          <cell r="H46">
            <v>21</v>
          </cell>
          <cell r="I46">
            <v>58</v>
          </cell>
          <cell r="J46">
            <v>79</v>
          </cell>
          <cell r="K46">
            <v>0</v>
          </cell>
          <cell r="L46">
            <v>0</v>
          </cell>
          <cell r="M46">
            <v>0</v>
          </cell>
          <cell r="N46">
            <v>67</v>
          </cell>
          <cell r="O46">
            <v>185</v>
          </cell>
          <cell r="P46">
            <v>252</v>
          </cell>
        </row>
        <row r="47">
          <cell r="B47">
            <v>25</v>
          </cell>
          <cell r="C47">
            <v>104</v>
          </cell>
          <cell r="D47">
            <v>129</v>
          </cell>
          <cell r="E47">
            <v>50</v>
          </cell>
          <cell r="F47">
            <v>57</v>
          </cell>
          <cell r="G47">
            <v>107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75</v>
          </cell>
          <cell r="O47">
            <v>161</v>
          </cell>
          <cell r="P47">
            <v>236</v>
          </cell>
        </row>
        <row r="48">
          <cell r="B48">
            <v>36</v>
          </cell>
          <cell r="C48">
            <v>68</v>
          </cell>
          <cell r="D48">
            <v>104</v>
          </cell>
          <cell r="E48">
            <v>53</v>
          </cell>
          <cell r="F48">
            <v>51</v>
          </cell>
          <cell r="G48">
            <v>104</v>
          </cell>
          <cell r="H48">
            <v>51</v>
          </cell>
          <cell r="I48">
            <v>50</v>
          </cell>
          <cell r="J48">
            <v>101</v>
          </cell>
          <cell r="K48">
            <v>0</v>
          </cell>
          <cell r="L48">
            <v>0</v>
          </cell>
          <cell r="M48">
            <v>0</v>
          </cell>
          <cell r="N48">
            <v>140</v>
          </cell>
          <cell r="O48">
            <v>169</v>
          </cell>
          <cell r="P48">
            <v>309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>
        <row r="27">
          <cell r="A27" t="str">
            <v xml:space="preserve">31.02.05 Стоматология ортопедическая </v>
          </cell>
        </row>
        <row r="37">
          <cell r="A37" t="str">
            <v xml:space="preserve">На базе среднего общего образования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>
        <row r="89">
          <cell r="A89" t="str">
            <v xml:space="preserve">Итого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AP46"/>
  <sheetViews>
    <sheetView topLeftCell="A16" zoomScale="50" zoomScaleNormal="50" zoomScaleSheetLayoutView="40" workbookViewId="0">
      <selection activeCell="K21" sqref="K21"/>
    </sheetView>
  </sheetViews>
  <sheetFormatPr defaultRowHeight="25.5" x14ac:dyDescent="0.35"/>
  <cols>
    <col min="1" max="1" width="89" style="1" customWidth="1"/>
    <col min="2" max="2" width="12.7109375" style="1" customWidth="1"/>
    <col min="3" max="3" width="16" style="1" customWidth="1"/>
    <col min="4" max="4" width="13.28515625" style="1" customWidth="1"/>
    <col min="5" max="5" width="12.140625" style="1" customWidth="1"/>
    <col min="6" max="6" width="13.5703125" style="1" customWidth="1"/>
    <col min="7" max="7" width="13" style="1" customWidth="1"/>
    <col min="8" max="8" width="12.5703125" style="1" customWidth="1"/>
    <col min="9" max="9" width="13.5703125" style="1" customWidth="1"/>
    <col min="10" max="10" width="10.85546875" style="1" customWidth="1"/>
    <col min="11" max="11" width="12.7109375" style="1" customWidth="1"/>
    <col min="12" max="12" width="14.7109375" style="1" customWidth="1"/>
    <col min="13" max="13" width="12.7109375" style="1" customWidth="1"/>
    <col min="14" max="14" width="12.5703125" style="1" customWidth="1"/>
    <col min="15" max="16" width="14.7109375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bestFit="1" customWidth="1"/>
    <col min="25" max="25" width="11.28515625" style="1" customWidth="1"/>
    <col min="26" max="256" width="9.140625" style="1"/>
    <col min="257" max="257" width="89" style="1" customWidth="1"/>
    <col min="258" max="258" width="12.7109375" style="1" customWidth="1"/>
    <col min="259" max="259" width="12.85546875" style="1" customWidth="1"/>
    <col min="260" max="260" width="9.85546875" style="1" customWidth="1"/>
    <col min="261" max="261" width="12.140625" style="1" customWidth="1"/>
    <col min="262" max="262" width="11" style="1" customWidth="1"/>
    <col min="263" max="263" width="9.85546875" style="1" customWidth="1"/>
    <col min="264" max="264" width="12.5703125" style="1" customWidth="1"/>
    <col min="265" max="265" width="10.42578125" style="1" customWidth="1"/>
    <col min="266" max="266" width="10.85546875" style="1" customWidth="1"/>
    <col min="267" max="267" width="12.7109375" style="1" customWidth="1"/>
    <col min="268" max="268" width="9.5703125" style="1" customWidth="1"/>
    <col min="269" max="269" width="10.140625" style="1" customWidth="1"/>
    <col min="270" max="270" width="12.5703125" style="1" customWidth="1"/>
    <col min="271" max="271" width="11" style="1" customWidth="1"/>
    <col min="272" max="272" width="10.140625" style="1" customWidth="1"/>
    <col min="273" max="274" width="10.7109375" style="1" customWidth="1"/>
    <col min="275" max="275" width="9.140625" style="1"/>
    <col min="276" max="276" width="12.85546875" style="1" customWidth="1"/>
    <col min="277" max="277" width="23.42578125" style="1" customWidth="1"/>
    <col min="278" max="279" width="9.140625" style="1"/>
    <col min="280" max="280" width="10.5703125" style="1" bestFit="1" customWidth="1"/>
    <col min="281" max="281" width="11.28515625" style="1" customWidth="1"/>
    <col min="282" max="512" width="9.140625" style="1"/>
    <col min="513" max="513" width="89" style="1" customWidth="1"/>
    <col min="514" max="514" width="12.7109375" style="1" customWidth="1"/>
    <col min="515" max="515" width="12.85546875" style="1" customWidth="1"/>
    <col min="516" max="516" width="9.85546875" style="1" customWidth="1"/>
    <col min="517" max="517" width="12.140625" style="1" customWidth="1"/>
    <col min="518" max="518" width="11" style="1" customWidth="1"/>
    <col min="519" max="519" width="9.85546875" style="1" customWidth="1"/>
    <col min="520" max="520" width="12.5703125" style="1" customWidth="1"/>
    <col min="521" max="521" width="10.42578125" style="1" customWidth="1"/>
    <col min="522" max="522" width="10.85546875" style="1" customWidth="1"/>
    <col min="523" max="523" width="12.7109375" style="1" customWidth="1"/>
    <col min="524" max="524" width="9.5703125" style="1" customWidth="1"/>
    <col min="525" max="525" width="10.140625" style="1" customWidth="1"/>
    <col min="526" max="526" width="12.5703125" style="1" customWidth="1"/>
    <col min="527" max="527" width="11" style="1" customWidth="1"/>
    <col min="528" max="528" width="10.140625" style="1" customWidth="1"/>
    <col min="529" max="530" width="10.7109375" style="1" customWidth="1"/>
    <col min="531" max="531" width="9.140625" style="1"/>
    <col min="532" max="532" width="12.85546875" style="1" customWidth="1"/>
    <col min="533" max="533" width="23.42578125" style="1" customWidth="1"/>
    <col min="534" max="535" width="9.140625" style="1"/>
    <col min="536" max="536" width="10.5703125" style="1" bestFit="1" customWidth="1"/>
    <col min="537" max="537" width="11.28515625" style="1" customWidth="1"/>
    <col min="538" max="768" width="9.140625" style="1"/>
    <col min="769" max="769" width="89" style="1" customWidth="1"/>
    <col min="770" max="770" width="12.7109375" style="1" customWidth="1"/>
    <col min="771" max="771" width="12.85546875" style="1" customWidth="1"/>
    <col min="772" max="772" width="9.85546875" style="1" customWidth="1"/>
    <col min="773" max="773" width="12.140625" style="1" customWidth="1"/>
    <col min="774" max="774" width="11" style="1" customWidth="1"/>
    <col min="775" max="775" width="9.85546875" style="1" customWidth="1"/>
    <col min="776" max="776" width="12.5703125" style="1" customWidth="1"/>
    <col min="777" max="777" width="10.42578125" style="1" customWidth="1"/>
    <col min="778" max="778" width="10.85546875" style="1" customWidth="1"/>
    <col min="779" max="779" width="12.7109375" style="1" customWidth="1"/>
    <col min="780" max="780" width="9.5703125" style="1" customWidth="1"/>
    <col min="781" max="781" width="10.140625" style="1" customWidth="1"/>
    <col min="782" max="782" width="12.5703125" style="1" customWidth="1"/>
    <col min="783" max="783" width="11" style="1" customWidth="1"/>
    <col min="784" max="784" width="10.140625" style="1" customWidth="1"/>
    <col min="785" max="786" width="10.7109375" style="1" customWidth="1"/>
    <col min="787" max="787" width="9.140625" style="1"/>
    <col min="788" max="788" width="12.85546875" style="1" customWidth="1"/>
    <col min="789" max="789" width="23.42578125" style="1" customWidth="1"/>
    <col min="790" max="791" width="9.140625" style="1"/>
    <col min="792" max="792" width="10.5703125" style="1" bestFit="1" customWidth="1"/>
    <col min="793" max="793" width="11.28515625" style="1" customWidth="1"/>
    <col min="794" max="1024" width="9.140625" style="1"/>
    <col min="1025" max="1025" width="89" style="1" customWidth="1"/>
    <col min="1026" max="1026" width="12.7109375" style="1" customWidth="1"/>
    <col min="1027" max="1027" width="12.85546875" style="1" customWidth="1"/>
    <col min="1028" max="1028" width="9.85546875" style="1" customWidth="1"/>
    <col min="1029" max="1029" width="12.140625" style="1" customWidth="1"/>
    <col min="1030" max="1030" width="11" style="1" customWidth="1"/>
    <col min="1031" max="1031" width="9.85546875" style="1" customWidth="1"/>
    <col min="1032" max="1032" width="12.5703125" style="1" customWidth="1"/>
    <col min="1033" max="1033" width="10.42578125" style="1" customWidth="1"/>
    <col min="1034" max="1034" width="10.85546875" style="1" customWidth="1"/>
    <col min="1035" max="1035" width="12.7109375" style="1" customWidth="1"/>
    <col min="1036" max="1036" width="9.5703125" style="1" customWidth="1"/>
    <col min="1037" max="1037" width="10.140625" style="1" customWidth="1"/>
    <col min="1038" max="1038" width="12.5703125" style="1" customWidth="1"/>
    <col min="1039" max="1039" width="11" style="1" customWidth="1"/>
    <col min="1040" max="1040" width="10.140625" style="1" customWidth="1"/>
    <col min="1041" max="1042" width="10.7109375" style="1" customWidth="1"/>
    <col min="1043" max="1043" width="9.140625" style="1"/>
    <col min="1044" max="1044" width="12.85546875" style="1" customWidth="1"/>
    <col min="1045" max="1045" width="23.42578125" style="1" customWidth="1"/>
    <col min="1046" max="1047" width="9.140625" style="1"/>
    <col min="1048" max="1048" width="10.5703125" style="1" bestFit="1" customWidth="1"/>
    <col min="1049" max="1049" width="11.28515625" style="1" customWidth="1"/>
    <col min="1050" max="1280" width="9.140625" style="1"/>
    <col min="1281" max="1281" width="89" style="1" customWidth="1"/>
    <col min="1282" max="1282" width="12.7109375" style="1" customWidth="1"/>
    <col min="1283" max="1283" width="12.85546875" style="1" customWidth="1"/>
    <col min="1284" max="1284" width="9.85546875" style="1" customWidth="1"/>
    <col min="1285" max="1285" width="12.140625" style="1" customWidth="1"/>
    <col min="1286" max="1286" width="11" style="1" customWidth="1"/>
    <col min="1287" max="1287" width="9.85546875" style="1" customWidth="1"/>
    <col min="1288" max="1288" width="12.5703125" style="1" customWidth="1"/>
    <col min="1289" max="1289" width="10.42578125" style="1" customWidth="1"/>
    <col min="1290" max="1290" width="10.85546875" style="1" customWidth="1"/>
    <col min="1291" max="1291" width="12.7109375" style="1" customWidth="1"/>
    <col min="1292" max="1292" width="9.5703125" style="1" customWidth="1"/>
    <col min="1293" max="1293" width="10.140625" style="1" customWidth="1"/>
    <col min="1294" max="1294" width="12.5703125" style="1" customWidth="1"/>
    <col min="1295" max="1295" width="11" style="1" customWidth="1"/>
    <col min="1296" max="1296" width="10.140625" style="1" customWidth="1"/>
    <col min="1297" max="1298" width="10.7109375" style="1" customWidth="1"/>
    <col min="1299" max="1299" width="9.140625" style="1"/>
    <col min="1300" max="1300" width="12.85546875" style="1" customWidth="1"/>
    <col min="1301" max="1301" width="23.42578125" style="1" customWidth="1"/>
    <col min="1302" max="1303" width="9.140625" style="1"/>
    <col min="1304" max="1304" width="10.5703125" style="1" bestFit="1" customWidth="1"/>
    <col min="1305" max="1305" width="11.28515625" style="1" customWidth="1"/>
    <col min="1306" max="1536" width="9.140625" style="1"/>
    <col min="1537" max="1537" width="89" style="1" customWidth="1"/>
    <col min="1538" max="1538" width="12.7109375" style="1" customWidth="1"/>
    <col min="1539" max="1539" width="12.85546875" style="1" customWidth="1"/>
    <col min="1540" max="1540" width="9.85546875" style="1" customWidth="1"/>
    <col min="1541" max="1541" width="12.140625" style="1" customWidth="1"/>
    <col min="1542" max="1542" width="11" style="1" customWidth="1"/>
    <col min="1543" max="1543" width="9.85546875" style="1" customWidth="1"/>
    <col min="1544" max="1544" width="12.5703125" style="1" customWidth="1"/>
    <col min="1545" max="1545" width="10.42578125" style="1" customWidth="1"/>
    <col min="1546" max="1546" width="10.85546875" style="1" customWidth="1"/>
    <col min="1547" max="1547" width="12.7109375" style="1" customWidth="1"/>
    <col min="1548" max="1548" width="9.5703125" style="1" customWidth="1"/>
    <col min="1549" max="1549" width="10.140625" style="1" customWidth="1"/>
    <col min="1550" max="1550" width="12.5703125" style="1" customWidth="1"/>
    <col min="1551" max="1551" width="11" style="1" customWidth="1"/>
    <col min="1552" max="1552" width="10.140625" style="1" customWidth="1"/>
    <col min="1553" max="1554" width="10.7109375" style="1" customWidth="1"/>
    <col min="1555" max="1555" width="9.140625" style="1"/>
    <col min="1556" max="1556" width="12.85546875" style="1" customWidth="1"/>
    <col min="1557" max="1557" width="23.42578125" style="1" customWidth="1"/>
    <col min="1558" max="1559" width="9.140625" style="1"/>
    <col min="1560" max="1560" width="10.5703125" style="1" bestFit="1" customWidth="1"/>
    <col min="1561" max="1561" width="11.28515625" style="1" customWidth="1"/>
    <col min="1562" max="1792" width="9.140625" style="1"/>
    <col min="1793" max="1793" width="89" style="1" customWidth="1"/>
    <col min="1794" max="1794" width="12.7109375" style="1" customWidth="1"/>
    <col min="1795" max="1795" width="12.85546875" style="1" customWidth="1"/>
    <col min="1796" max="1796" width="9.85546875" style="1" customWidth="1"/>
    <col min="1797" max="1797" width="12.140625" style="1" customWidth="1"/>
    <col min="1798" max="1798" width="11" style="1" customWidth="1"/>
    <col min="1799" max="1799" width="9.85546875" style="1" customWidth="1"/>
    <col min="1800" max="1800" width="12.5703125" style="1" customWidth="1"/>
    <col min="1801" max="1801" width="10.42578125" style="1" customWidth="1"/>
    <col min="1802" max="1802" width="10.85546875" style="1" customWidth="1"/>
    <col min="1803" max="1803" width="12.7109375" style="1" customWidth="1"/>
    <col min="1804" max="1804" width="9.5703125" style="1" customWidth="1"/>
    <col min="1805" max="1805" width="10.140625" style="1" customWidth="1"/>
    <col min="1806" max="1806" width="12.5703125" style="1" customWidth="1"/>
    <col min="1807" max="1807" width="11" style="1" customWidth="1"/>
    <col min="1808" max="1808" width="10.140625" style="1" customWidth="1"/>
    <col min="1809" max="1810" width="10.7109375" style="1" customWidth="1"/>
    <col min="1811" max="1811" width="9.140625" style="1"/>
    <col min="1812" max="1812" width="12.85546875" style="1" customWidth="1"/>
    <col min="1813" max="1813" width="23.42578125" style="1" customWidth="1"/>
    <col min="1814" max="1815" width="9.140625" style="1"/>
    <col min="1816" max="1816" width="10.5703125" style="1" bestFit="1" customWidth="1"/>
    <col min="1817" max="1817" width="11.28515625" style="1" customWidth="1"/>
    <col min="1818" max="2048" width="9.140625" style="1"/>
    <col min="2049" max="2049" width="89" style="1" customWidth="1"/>
    <col min="2050" max="2050" width="12.7109375" style="1" customWidth="1"/>
    <col min="2051" max="2051" width="12.85546875" style="1" customWidth="1"/>
    <col min="2052" max="2052" width="9.85546875" style="1" customWidth="1"/>
    <col min="2053" max="2053" width="12.140625" style="1" customWidth="1"/>
    <col min="2054" max="2054" width="11" style="1" customWidth="1"/>
    <col min="2055" max="2055" width="9.85546875" style="1" customWidth="1"/>
    <col min="2056" max="2056" width="12.5703125" style="1" customWidth="1"/>
    <col min="2057" max="2057" width="10.42578125" style="1" customWidth="1"/>
    <col min="2058" max="2058" width="10.85546875" style="1" customWidth="1"/>
    <col min="2059" max="2059" width="12.7109375" style="1" customWidth="1"/>
    <col min="2060" max="2060" width="9.5703125" style="1" customWidth="1"/>
    <col min="2061" max="2061" width="10.140625" style="1" customWidth="1"/>
    <col min="2062" max="2062" width="12.5703125" style="1" customWidth="1"/>
    <col min="2063" max="2063" width="11" style="1" customWidth="1"/>
    <col min="2064" max="2064" width="10.140625" style="1" customWidth="1"/>
    <col min="2065" max="2066" width="10.7109375" style="1" customWidth="1"/>
    <col min="2067" max="2067" width="9.140625" style="1"/>
    <col min="2068" max="2068" width="12.85546875" style="1" customWidth="1"/>
    <col min="2069" max="2069" width="23.42578125" style="1" customWidth="1"/>
    <col min="2070" max="2071" width="9.140625" style="1"/>
    <col min="2072" max="2072" width="10.5703125" style="1" bestFit="1" customWidth="1"/>
    <col min="2073" max="2073" width="11.28515625" style="1" customWidth="1"/>
    <col min="2074" max="2304" width="9.140625" style="1"/>
    <col min="2305" max="2305" width="89" style="1" customWidth="1"/>
    <col min="2306" max="2306" width="12.7109375" style="1" customWidth="1"/>
    <col min="2307" max="2307" width="12.85546875" style="1" customWidth="1"/>
    <col min="2308" max="2308" width="9.85546875" style="1" customWidth="1"/>
    <col min="2309" max="2309" width="12.140625" style="1" customWidth="1"/>
    <col min="2310" max="2310" width="11" style="1" customWidth="1"/>
    <col min="2311" max="2311" width="9.85546875" style="1" customWidth="1"/>
    <col min="2312" max="2312" width="12.5703125" style="1" customWidth="1"/>
    <col min="2313" max="2313" width="10.42578125" style="1" customWidth="1"/>
    <col min="2314" max="2314" width="10.85546875" style="1" customWidth="1"/>
    <col min="2315" max="2315" width="12.7109375" style="1" customWidth="1"/>
    <col min="2316" max="2316" width="9.5703125" style="1" customWidth="1"/>
    <col min="2317" max="2317" width="10.140625" style="1" customWidth="1"/>
    <col min="2318" max="2318" width="12.5703125" style="1" customWidth="1"/>
    <col min="2319" max="2319" width="11" style="1" customWidth="1"/>
    <col min="2320" max="2320" width="10.140625" style="1" customWidth="1"/>
    <col min="2321" max="2322" width="10.7109375" style="1" customWidth="1"/>
    <col min="2323" max="2323" width="9.140625" style="1"/>
    <col min="2324" max="2324" width="12.85546875" style="1" customWidth="1"/>
    <col min="2325" max="2325" width="23.42578125" style="1" customWidth="1"/>
    <col min="2326" max="2327" width="9.140625" style="1"/>
    <col min="2328" max="2328" width="10.5703125" style="1" bestFit="1" customWidth="1"/>
    <col min="2329" max="2329" width="11.28515625" style="1" customWidth="1"/>
    <col min="2330" max="2560" width="9.140625" style="1"/>
    <col min="2561" max="2561" width="89" style="1" customWidth="1"/>
    <col min="2562" max="2562" width="12.7109375" style="1" customWidth="1"/>
    <col min="2563" max="2563" width="12.85546875" style="1" customWidth="1"/>
    <col min="2564" max="2564" width="9.85546875" style="1" customWidth="1"/>
    <col min="2565" max="2565" width="12.140625" style="1" customWidth="1"/>
    <col min="2566" max="2566" width="11" style="1" customWidth="1"/>
    <col min="2567" max="2567" width="9.85546875" style="1" customWidth="1"/>
    <col min="2568" max="2568" width="12.5703125" style="1" customWidth="1"/>
    <col min="2569" max="2569" width="10.42578125" style="1" customWidth="1"/>
    <col min="2570" max="2570" width="10.85546875" style="1" customWidth="1"/>
    <col min="2571" max="2571" width="12.7109375" style="1" customWidth="1"/>
    <col min="2572" max="2572" width="9.5703125" style="1" customWidth="1"/>
    <col min="2573" max="2573" width="10.140625" style="1" customWidth="1"/>
    <col min="2574" max="2574" width="12.5703125" style="1" customWidth="1"/>
    <col min="2575" max="2575" width="11" style="1" customWidth="1"/>
    <col min="2576" max="2576" width="10.140625" style="1" customWidth="1"/>
    <col min="2577" max="2578" width="10.7109375" style="1" customWidth="1"/>
    <col min="2579" max="2579" width="9.140625" style="1"/>
    <col min="2580" max="2580" width="12.85546875" style="1" customWidth="1"/>
    <col min="2581" max="2581" width="23.42578125" style="1" customWidth="1"/>
    <col min="2582" max="2583" width="9.140625" style="1"/>
    <col min="2584" max="2584" width="10.5703125" style="1" bestFit="1" customWidth="1"/>
    <col min="2585" max="2585" width="11.28515625" style="1" customWidth="1"/>
    <col min="2586" max="2816" width="9.140625" style="1"/>
    <col min="2817" max="2817" width="89" style="1" customWidth="1"/>
    <col min="2818" max="2818" width="12.7109375" style="1" customWidth="1"/>
    <col min="2819" max="2819" width="12.85546875" style="1" customWidth="1"/>
    <col min="2820" max="2820" width="9.85546875" style="1" customWidth="1"/>
    <col min="2821" max="2821" width="12.140625" style="1" customWidth="1"/>
    <col min="2822" max="2822" width="11" style="1" customWidth="1"/>
    <col min="2823" max="2823" width="9.85546875" style="1" customWidth="1"/>
    <col min="2824" max="2824" width="12.5703125" style="1" customWidth="1"/>
    <col min="2825" max="2825" width="10.42578125" style="1" customWidth="1"/>
    <col min="2826" max="2826" width="10.85546875" style="1" customWidth="1"/>
    <col min="2827" max="2827" width="12.7109375" style="1" customWidth="1"/>
    <col min="2828" max="2828" width="9.5703125" style="1" customWidth="1"/>
    <col min="2829" max="2829" width="10.140625" style="1" customWidth="1"/>
    <col min="2830" max="2830" width="12.5703125" style="1" customWidth="1"/>
    <col min="2831" max="2831" width="11" style="1" customWidth="1"/>
    <col min="2832" max="2832" width="10.140625" style="1" customWidth="1"/>
    <col min="2833" max="2834" width="10.7109375" style="1" customWidth="1"/>
    <col min="2835" max="2835" width="9.140625" style="1"/>
    <col min="2836" max="2836" width="12.85546875" style="1" customWidth="1"/>
    <col min="2837" max="2837" width="23.42578125" style="1" customWidth="1"/>
    <col min="2838" max="2839" width="9.140625" style="1"/>
    <col min="2840" max="2840" width="10.5703125" style="1" bestFit="1" customWidth="1"/>
    <col min="2841" max="2841" width="11.28515625" style="1" customWidth="1"/>
    <col min="2842" max="3072" width="9.140625" style="1"/>
    <col min="3073" max="3073" width="89" style="1" customWidth="1"/>
    <col min="3074" max="3074" width="12.7109375" style="1" customWidth="1"/>
    <col min="3075" max="3075" width="12.85546875" style="1" customWidth="1"/>
    <col min="3076" max="3076" width="9.85546875" style="1" customWidth="1"/>
    <col min="3077" max="3077" width="12.140625" style="1" customWidth="1"/>
    <col min="3078" max="3078" width="11" style="1" customWidth="1"/>
    <col min="3079" max="3079" width="9.85546875" style="1" customWidth="1"/>
    <col min="3080" max="3080" width="12.5703125" style="1" customWidth="1"/>
    <col min="3081" max="3081" width="10.42578125" style="1" customWidth="1"/>
    <col min="3082" max="3082" width="10.85546875" style="1" customWidth="1"/>
    <col min="3083" max="3083" width="12.7109375" style="1" customWidth="1"/>
    <col min="3084" max="3084" width="9.5703125" style="1" customWidth="1"/>
    <col min="3085" max="3085" width="10.140625" style="1" customWidth="1"/>
    <col min="3086" max="3086" width="12.5703125" style="1" customWidth="1"/>
    <col min="3087" max="3087" width="11" style="1" customWidth="1"/>
    <col min="3088" max="3088" width="10.140625" style="1" customWidth="1"/>
    <col min="3089" max="3090" width="10.7109375" style="1" customWidth="1"/>
    <col min="3091" max="3091" width="9.140625" style="1"/>
    <col min="3092" max="3092" width="12.85546875" style="1" customWidth="1"/>
    <col min="3093" max="3093" width="23.42578125" style="1" customWidth="1"/>
    <col min="3094" max="3095" width="9.140625" style="1"/>
    <col min="3096" max="3096" width="10.5703125" style="1" bestFit="1" customWidth="1"/>
    <col min="3097" max="3097" width="11.28515625" style="1" customWidth="1"/>
    <col min="3098" max="3328" width="9.140625" style="1"/>
    <col min="3329" max="3329" width="89" style="1" customWidth="1"/>
    <col min="3330" max="3330" width="12.7109375" style="1" customWidth="1"/>
    <col min="3331" max="3331" width="12.85546875" style="1" customWidth="1"/>
    <col min="3332" max="3332" width="9.85546875" style="1" customWidth="1"/>
    <col min="3333" max="3333" width="12.140625" style="1" customWidth="1"/>
    <col min="3334" max="3334" width="11" style="1" customWidth="1"/>
    <col min="3335" max="3335" width="9.85546875" style="1" customWidth="1"/>
    <col min="3336" max="3336" width="12.5703125" style="1" customWidth="1"/>
    <col min="3337" max="3337" width="10.42578125" style="1" customWidth="1"/>
    <col min="3338" max="3338" width="10.85546875" style="1" customWidth="1"/>
    <col min="3339" max="3339" width="12.7109375" style="1" customWidth="1"/>
    <col min="3340" max="3340" width="9.5703125" style="1" customWidth="1"/>
    <col min="3341" max="3341" width="10.140625" style="1" customWidth="1"/>
    <col min="3342" max="3342" width="12.5703125" style="1" customWidth="1"/>
    <col min="3343" max="3343" width="11" style="1" customWidth="1"/>
    <col min="3344" max="3344" width="10.140625" style="1" customWidth="1"/>
    <col min="3345" max="3346" width="10.7109375" style="1" customWidth="1"/>
    <col min="3347" max="3347" width="9.140625" style="1"/>
    <col min="3348" max="3348" width="12.85546875" style="1" customWidth="1"/>
    <col min="3349" max="3349" width="23.42578125" style="1" customWidth="1"/>
    <col min="3350" max="3351" width="9.140625" style="1"/>
    <col min="3352" max="3352" width="10.5703125" style="1" bestFit="1" customWidth="1"/>
    <col min="3353" max="3353" width="11.28515625" style="1" customWidth="1"/>
    <col min="3354" max="3584" width="9.140625" style="1"/>
    <col min="3585" max="3585" width="89" style="1" customWidth="1"/>
    <col min="3586" max="3586" width="12.7109375" style="1" customWidth="1"/>
    <col min="3587" max="3587" width="12.85546875" style="1" customWidth="1"/>
    <col min="3588" max="3588" width="9.85546875" style="1" customWidth="1"/>
    <col min="3589" max="3589" width="12.140625" style="1" customWidth="1"/>
    <col min="3590" max="3590" width="11" style="1" customWidth="1"/>
    <col min="3591" max="3591" width="9.85546875" style="1" customWidth="1"/>
    <col min="3592" max="3592" width="12.5703125" style="1" customWidth="1"/>
    <col min="3593" max="3593" width="10.42578125" style="1" customWidth="1"/>
    <col min="3594" max="3594" width="10.85546875" style="1" customWidth="1"/>
    <col min="3595" max="3595" width="12.7109375" style="1" customWidth="1"/>
    <col min="3596" max="3596" width="9.5703125" style="1" customWidth="1"/>
    <col min="3597" max="3597" width="10.140625" style="1" customWidth="1"/>
    <col min="3598" max="3598" width="12.5703125" style="1" customWidth="1"/>
    <col min="3599" max="3599" width="11" style="1" customWidth="1"/>
    <col min="3600" max="3600" width="10.140625" style="1" customWidth="1"/>
    <col min="3601" max="3602" width="10.7109375" style="1" customWidth="1"/>
    <col min="3603" max="3603" width="9.140625" style="1"/>
    <col min="3604" max="3604" width="12.85546875" style="1" customWidth="1"/>
    <col min="3605" max="3605" width="23.42578125" style="1" customWidth="1"/>
    <col min="3606" max="3607" width="9.140625" style="1"/>
    <col min="3608" max="3608" width="10.5703125" style="1" bestFit="1" customWidth="1"/>
    <col min="3609" max="3609" width="11.28515625" style="1" customWidth="1"/>
    <col min="3610" max="3840" width="9.140625" style="1"/>
    <col min="3841" max="3841" width="89" style="1" customWidth="1"/>
    <col min="3842" max="3842" width="12.7109375" style="1" customWidth="1"/>
    <col min="3843" max="3843" width="12.85546875" style="1" customWidth="1"/>
    <col min="3844" max="3844" width="9.85546875" style="1" customWidth="1"/>
    <col min="3845" max="3845" width="12.140625" style="1" customWidth="1"/>
    <col min="3846" max="3846" width="11" style="1" customWidth="1"/>
    <col min="3847" max="3847" width="9.85546875" style="1" customWidth="1"/>
    <col min="3848" max="3848" width="12.5703125" style="1" customWidth="1"/>
    <col min="3849" max="3849" width="10.42578125" style="1" customWidth="1"/>
    <col min="3850" max="3850" width="10.85546875" style="1" customWidth="1"/>
    <col min="3851" max="3851" width="12.7109375" style="1" customWidth="1"/>
    <col min="3852" max="3852" width="9.5703125" style="1" customWidth="1"/>
    <col min="3853" max="3853" width="10.140625" style="1" customWidth="1"/>
    <col min="3854" max="3854" width="12.5703125" style="1" customWidth="1"/>
    <col min="3855" max="3855" width="11" style="1" customWidth="1"/>
    <col min="3856" max="3856" width="10.140625" style="1" customWidth="1"/>
    <col min="3857" max="3858" width="10.7109375" style="1" customWidth="1"/>
    <col min="3859" max="3859" width="9.140625" style="1"/>
    <col min="3860" max="3860" width="12.85546875" style="1" customWidth="1"/>
    <col min="3861" max="3861" width="23.42578125" style="1" customWidth="1"/>
    <col min="3862" max="3863" width="9.140625" style="1"/>
    <col min="3864" max="3864" width="10.5703125" style="1" bestFit="1" customWidth="1"/>
    <col min="3865" max="3865" width="11.28515625" style="1" customWidth="1"/>
    <col min="3866" max="4096" width="9.140625" style="1"/>
    <col min="4097" max="4097" width="89" style="1" customWidth="1"/>
    <col min="4098" max="4098" width="12.7109375" style="1" customWidth="1"/>
    <col min="4099" max="4099" width="12.85546875" style="1" customWidth="1"/>
    <col min="4100" max="4100" width="9.85546875" style="1" customWidth="1"/>
    <col min="4101" max="4101" width="12.140625" style="1" customWidth="1"/>
    <col min="4102" max="4102" width="11" style="1" customWidth="1"/>
    <col min="4103" max="4103" width="9.85546875" style="1" customWidth="1"/>
    <col min="4104" max="4104" width="12.5703125" style="1" customWidth="1"/>
    <col min="4105" max="4105" width="10.42578125" style="1" customWidth="1"/>
    <col min="4106" max="4106" width="10.85546875" style="1" customWidth="1"/>
    <col min="4107" max="4107" width="12.7109375" style="1" customWidth="1"/>
    <col min="4108" max="4108" width="9.5703125" style="1" customWidth="1"/>
    <col min="4109" max="4109" width="10.140625" style="1" customWidth="1"/>
    <col min="4110" max="4110" width="12.5703125" style="1" customWidth="1"/>
    <col min="4111" max="4111" width="11" style="1" customWidth="1"/>
    <col min="4112" max="4112" width="10.140625" style="1" customWidth="1"/>
    <col min="4113" max="4114" width="10.7109375" style="1" customWidth="1"/>
    <col min="4115" max="4115" width="9.140625" style="1"/>
    <col min="4116" max="4116" width="12.85546875" style="1" customWidth="1"/>
    <col min="4117" max="4117" width="23.42578125" style="1" customWidth="1"/>
    <col min="4118" max="4119" width="9.140625" style="1"/>
    <col min="4120" max="4120" width="10.5703125" style="1" bestFit="1" customWidth="1"/>
    <col min="4121" max="4121" width="11.28515625" style="1" customWidth="1"/>
    <col min="4122" max="4352" width="9.140625" style="1"/>
    <col min="4353" max="4353" width="89" style="1" customWidth="1"/>
    <col min="4354" max="4354" width="12.7109375" style="1" customWidth="1"/>
    <col min="4355" max="4355" width="12.85546875" style="1" customWidth="1"/>
    <col min="4356" max="4356" width="9.85546875" style="1" customWidth="1"/>
    <col min="4357" max="4357" width="12.140625" style="1" customWidth="1"/>
    <col min="4358" max="4358" width="11" style="1" customWidth="1"/>
    <col min="4359" max="4359" width="9.85546875" style="1" customWidth="1"/>
    <col min="4360" max="4360" width="12.5703125" style="1" customWidth="1"/>
    <col min="4361" max="4361" width="10.42578125" style="1" customWidth="1"/>
    <col min="4362" max="4362" width="10.85546875" style="1" customWidth="1"/>
    <col min="4363" max="4363" width="12.7109375" style="1" customWidth="1"/>
    <col min="4364" max="4364" width="9.5703125" style="1" customWidth="1"/>
    <col min="4365" max="4365" width="10.140625" style="1" customWidth="1"/>
    <col min="4366" max="4366" width="12.5703125" style="1" customWidth="1"/>
    <col min="4367" max="4367" width="11" style="1" customWidth="1"/>
    <col min="4368" max="4368" width="10.140625" style="1" customWidth="1"/>
    <col min="4369" max="4370" width="10.7109375" style="1" customWidth="1"/>
    <col min="4371" max="4371" width="9.140625" style="1"/>
    <col min="4372" max="4372" width="12.85546875" style="1" customWidth="1"/>
    <col min="4373" max="4373" width="23.42578125" style="1" customWidth="1"/>
    <col min="4374" max="4375" width="9.140625" style="1"/>
    <col min="4376" max="4376" width="10.5703125" style="1" bestFit="1" customWidth="1"/>
    <col min="4377" max="4377" width="11.28515625" style="1" customWidth="1"/>
    <col min="4378" max="4608" width="9.140625" style="1"/>
    <col min="4609" max="4609" width="89" style="1" customWidth="1"/>
    <col min="4610" max="4610" width="12.7109375" style="1" customWidth="1"/>
    <col min="4611" max="4611" width="12.85546875" style="1" customWidth="1"/>
    <col min="4612" max="4612" width="9.85546875" style="1" customWidth="1"/>
    <col min="4613" max="4613" width="12.140625" style="1" customWidth="1"/>
    <col min="4614" max="4614" width="11" style="1" customWidth="1"/>
    <col min="4615" max="4615" width="9.85546875" style="1" customWidth="1"/>
    <col min="4616" max="4616" width="12.5703125" style="1" customWidth="1"/>
    <col min="4617" max="4617" width="10.42578125" style="1" customWidth="1"/>
    <col min="4618" max="4618" width="10.85546875" style="1" customWidth="1"/>
    <col min="4619" max="4619" width="12.7109375" style="1" customWidth="1"/>
    <col min="4620" max="4620" width="9.5703125" style="1" customWidth="1"/>
    <col min="4621" max="4621" width="10.140625" style="1" customWidth="1"/>
    <col min="4622" max="4622" width="12.5703125" style="1" customWidth="1"/>
    <col min="4623" max="4623" width="11" style="1" customWidth="1"/>
    <col min="4624" max="4624" width="10.140625" style="1" customWidth="1"/>
    <col min="4625" max="4626" width="10.7109375" style="1" customWidth="1"/>
    <col min="4627" max="4627" width="9.140625" style="1"/>
    <col min="4628" max="4628" width="12.85546875" style="1" customWidth="1"/>
    <col min="4629" max="4629" width="23.42578125" style="1" customWidth="1"/>
    <col min="4630" max="4631" width="9.140625" style="1"/>
    <col min="4632" max="4632" width="10.5703125" style="1" bestFit="1" customWidth="1"/>
    <col min="4633" max="4633" width="11.28515625" style="1" customWidth="1"/>
    <col min="4634" max="4864" width="9.140625" style="1"/>
    <col min="4865" max="4865" width="89" style="1" customWidth="1"/>
    <col min="4866" max="4866" width="12.7109375" style="1" customWidth="1"/>
    <col min="4867" max="4867" width="12.85546875" style="1" customWidth="1"/>
    <col min="4868" max="4868" width="9.85546875" style="1" customWidth="1"/>
    <col min="4869" max="4869" width="12.140625" style="1" customWidth="1"/>
    <col min="4870" max="4870" width="11" style="1" customWidth="1"/>
    <col min="4871" max="4871" width="9.85546875" style="1" customWidth="1"/>
    <col min="4872" max="4872" width="12.5703125" style="1" customWidth="1"/>
    <col min="4873" max="4873" width="10.42578125" style="1" customWidth="1"/>
    <col min="4874" max="4874" width="10.85546875" style="1" customWidth="1"/>
    <col min="4875" max="4875" width="12.7109375" style="1" customWidth="1"/>
    <col min="4876" max="4876" width="9.5703125" style="1" customWidth="1"/>
    <col min="4877" max="4877" width="10.140625" style="1" customWidth="1"/>
    <col min="4878" max="4878" width="12.5703125" style="1" customWidth="1"/>
    <col min="4879" max="4879" width="11" style="1" customWidth="1"/>
    <col min="4880" max="4880" width="10.140625" style="1" customWidth="1"/>
    <col min="4881" max="4882" width="10.7109375" style="1" customWidth="1"/>
    <col min="4883" max="4883" width="9.140625" style="1"/>
    <col min="4884" max="4884" width="12.85546875" style="1" customWidth="1"/>
    <col min="4885" max="4885" width="23.42578125" style="1" customWidth="1"/>
    <col min="4886" max="4887" width="9.140625" style="1"/>
    <col min="4888" max="4888" width="10.5703125" style="1" bestFit="1" customWidth="1"/>
    <col min="4889" max="4889" width="11.28515625" style="1" customWidth="1"/>
    <col min="4890" max="5120" width="9.140625" style="1"/>
    <col min="5121" max="5121" width="89" style="1" customWidth="1"/>
    <col min="5122" max="5122" width="12.7109375" style="1" customWidth="1"/>
    <col min="5123" max="5123" width="12.85546875" style="1" customWidth="1"/>
    <col min="5124" max="5124" width="9.85546875" style="1" customWidth="1"/>
    <col min="5125" max="5125" width="12.140625" style="1" customWidth="1"/>
    <col min="5126" max="5126" width="11" style="1" customWidth="1"/>
    <col min="5127" max="5127" width="9.85546875" style="1" customWidth="1"/>
    <col min="5128" max="5128" width="12.5703125" style="1" customWidth="1"/>
    <col min="5129" max="5129" width="10.42578125" style="1" customWidth="1"/>
    <col min="5130" max="5130" width="10.85546875" style="1" customWidth="1"/>
    <col min="5131" max="5131" width="12.7109375" style="1" customWidth="1"/>
    <col min="5132" max="5132" width="9.5703125" style="1" customWidth="1"/>
    <col min="5133" max="5133" width="10.140625" style="1" customWidth="1"/>
    <col min="5134" max="5134" width="12.5703125" style="1" customWidth="1"/>
    <col min="5135" max="5135" width="11" style="1" customWidth="1"/>
    <col min="5136" max="5136" width="10.140625" style="1" customWidth="1"/>
    <col min="5137" max="5138" width="10.7109375" style="1" customWidth="1"/>
    <col min="5139" max="5139" width="9.140625" style="1"/>
    <col min="5140" max="5140" width="12.85546875" style="1" customWidth="1"/>
    <col min="5141" max="5141" width="23.42578125" style="1" customWidth="1"/>
    <col min="5142" max="5143" width="9.140625" style="1"/>
    <col min="5144" max="5144" width="10.5703125" style="1" bestFit="1" customWidth="1"/>
    <col min="5145" max="5145" width="11.28515625" style="1" customWidth="1"/>
    <col min="5146" max="5376" width="9.140625" style="1"/>
    <col min="5377" max="5377" width="89" style="1" customWidth="1"/>
    <col min="5378" max="5378" width="12.7109375" style="1" customWidth="1"/>
    <col min="5379" max="5379" width="12.85546875" style="1" customWidth="1"/>
    <col min="5380" max="5380" width="9.85546875" style="1" customWidth="1"/>
    <col min="5381" max="5381" width="12.140625" style="1" customWidth="1"/>
    <col min="5382" max="5382" width="11" style="1" customWidth="1"/>
    <col min="5383" max="5383" width="9.85546875" style="1" customWidth="1"/>
    <col min="5384" max="5384" width="12.5703125" style="1" customWidth="1"/>
    <col min="5385" max="5385" width="10.42578125" style="1" customWidth="1"/>
    <col min="5386" max="5386" width="10.85546875" style="1" customWidth="1"/>
    <col min="5387" max="5387" width="12.7109375" style="1" customWidth="1"/>
    <col min="5388" max="5388" width="9.5703125" style="1" customWidth="1"/>
    <col min="5389" max="5389" width="10.140625" style="1" customWidth="1"/>
    <col min="5390" max="5390" width="12.5703125" style="1" customWidth="1"/>
    <col min="5391" max="5391" width="11" style="1" customWidth="1"/>
    <col min="5392" max="5392" width="10.140625" style="1" customWidth="1"/>
    <col min="5393" max="5394" width="10.7109375" style="1" customWidth="1"/>
    <col min="5395" max="5395" width="9.140625" style="1"/>
    <col min="5396" max="5396" width="12.85546875" style="1" customWidth="1"/>
    <col min="5397" max="5397" width="23.42578125" style="1" customWidth="1"/>
    <col min="5398" max="5399" width="9.140625" style="1"/>
    <col min="5400" max="5400" width="10.5703125" style="1" bestFit="1" customWidth="1"/>
    <col min="5401" max="5401" width="11.28515625" style="1" customWidth="1"/>
    <col min="5402" max="5632" width="9.140625" style="1"/>
    <col min="5633" max="5633" width="89" style="1" customWidth="1"/>
    <col min="5634" max="5634" width="12.7109375" style="1" customWidth="1"/>
    <col min="5635" max="5635" width="12.85546875" style="1" customWidth="1"/>
    <col min="5636" max="5636" width="9.85546875" style="1" customWidth="1"/>
    <col min="5637" max="5637" width="12.140625" style="1" customWidth="1"/>
    <col min="5638" max="5638" width="11" style="1" customWidth="1"/>
    <col min="5639" max="5639" width="9.85546875" style="1" customWidth="1"/>
    <col min="5640" max="5640" width="12.5703125" style="1" customWidth="1"/>
    <col min="5641" max="5641" width="10.42578125" style="1" customWidth="1"/>
    <col min="5642" max="5642" width="10.85546875" style="1" customWidth="1"/>
    <col min="5643" max="5643" width="12.7109375" style="1" customWidth="1"/>
    <col min="5644" max="5644" width="9.5703125" style="1" customWidth="1"/>
    <col min="5645" max="5645" width="10.140625" style="1" customWidth="1"/>
    <col min="5646" max="5646" width="12.5703125" style="1" customWidth="1"/>
    <col min="5647" max="5647" width="11" style="1" customWidth="1"/>
    <col min="5648" max="5648" width="10.140625" style="1" customWidth="1"/>
    <col min="5649" max="5650" width="10.7109375" style="1" customWidth="1"/>
    <col min="5651" max="5651" width="9.140625" style="1"/>
    <col min="5652" max="5652" width="12.85546875" style="1" customWidth="1"/>
    <col min="5653" max="5653" width="23.42578125" style="1" customWidth="1"/>
    <col min="5654" max="5655" width="9.140625" style="1"/>
    <col min="5656" max="5656" width="10.5703125" style="1" bestFit="1" customWidth="1"/>
    <col min="5657" max="5657" width="11.28515625" style="1" customWidth="1"/>
    <col min="5658" max="5888" width="9.140625" style="1"/>
    <col min="5889" max="5889" width="89" style="1" customWidth="1"/>
    <col min="5890" max="5890" width="12.7109375" style="1" customWidth="1"/>
    <col min="5891" max="5891" width="12.85546875" style="1" customWidth="1"/>
    <col min="5892" max="5892" width="9.85546875" style="1" customWidth="1"/>
    <col min="5893" max="5893" width="12.140625" style="1" customWidth="1"/>
    <col min="5894" max="5894" width="11" style="1" customWidth="1"/>
    <col min="5895" max="5895" width="9.85546875" style="1" customWidth="1"/>
    <col min="5896" max="5896" width="12.5703125" style="1" customWidth="1"/>
    <col min="5897" max="5897" width="10.42578125" style="1" customWidth="1"/>
    <col min="5898" max="5898" width="10.85546875" style="1" customWidth="1"/>
    <col min="5899" max="5899" width="12.7109375" style="1" customWidth="1"/>
    <col min="5900" max="5900" width="9.5703125" style="1" customWidth="1"/>
    <col min="5901" max="5901" width="10.140625" style="1" customWidth="1"/>
    <col min="5902" max="5902" width="12.5703125" style="1" customWidth="1"/>
    <col min="5903" max="5903" width="11" style="1" customWidth="1"/>
    <col min="5904" max="5904" width="10.140625" style="1" customWidth="1"/>
    <col min="5905" max="5906" width="10.7109375" style="1" customWidth="1"/>
    <col min="5907" max="5907" width="9.140625" style="1"/>
    <col min="5908" max="5908" width="12.85546875" style="1" customWidth="1"/>
    <col min="5909" max="5909" width="23.42578125" style="1" customWidth="1"/>
    <col min="5910" max="5911" width="9.140625" style="1"/>
    <col min="5912" max="5912" width="10.5703125" style="1" bestFit="1" customWidth="1"/>
    <col min="5913" max="5913" width="11.28515625" style="1" customWidth="1"/>
    <col min="5914" max="6144" width="9.140625" style="1"/>
    <col min="6145" max="6145" width="89" style="1" customWidth="1"/>
    <col min="6146" max="6146" width="12.7109375" style="1" customWidth="1"/>
    <col min="6147" max="6147" width="12.85546875" style="1" customWidth="1"/>
    <col min="6148" max="6148" width="9.85546875" style="1" customWidth="1"/>
    <col min="6149" max="6149" width="12.140625" style="1" customWidth="1"/>
    <col min="6150" max="6150" width="11" style="1" customWidth="1"/>
    <col min="6151" max="6151" width="9.85546875" style="1" customWidth="1"/>
    <col min="6152" max="6152" width="12.5703125" style="1" customWidth="1"/>
    <col min="6153" max="6153" width="10.42578125" style="1" customWidth="1"/>
    <col min="6154" max="6154" width="10.85546875" style="1" customWidth="1"/>
    <col min="6155" max="6155" width="12.7109375" style="1" customWidth="1"/>
    <col min="6156" max="6156" width="9.5703125" style="1" customWidth="1"/>
    <col min="6157" max="6157" width="10.140625" style="1" customWidth="1"/>
    <col min="6158" max="6158" width="12.5703125" style="1" customWidth="1"/>
    <col min="6159" max="6159" width="11" style="1" customWidth="1"/>
    <col min="6160" max="6160" width="10.140625" style="1" customWidth="1"/>
    <col min="6161" max="6162" width="10.7109375" style="1" customWidth="1"/>
    <col min="6163" max="6163" width="9.140625" style="1"/>
    <col min="6164" max="6164" width="12.85546875" style="1" customWidth="1"/>
    <col min="6165" max="6165" width="23.42578125" style="1" customWidth="1"/>
    <col min="6166" max="6167" width="9.140625" style="1"/>
    <col min="6168" max="6168" width="10.5703125" style="1" bestFit="1" customWidth="1"/>
    <col min="6169" max="6169" width="11.28515625" style="1" customWidth="1"/>
    <col min="6170" max="6400" width="9.140625" style="1"/>
    <col min="6401" max="6401" width="89" style="1" customWidth="1"/>
    <col min="6402" max="6402" width="12.7109375" style="1" customWidth="1"/>
    <col min="6403" max="6403" width="12.85546875" style="1" customWidth="1"/>
    <col min="6404" max="6404" width="9.85546875" style="1" customWidth="1"/>
    <col min="6405" max="6405" width="12.140625" style="1" customWidth="1"/>
    <col min="6406" max="6406" width="11" style="1" customWidth="1"/>
    <col min="6407" max="6407" width="9.85546875" style="1" customWidth="1"/>
    <col min="6408" max="6408" width="12.5703125" style="1" customWidth="1"/>
    <col min="6409" max="6409" width="10.42578125" style="1" customWidth="1"/>
    <col min="6410" max="6410" width="10.85546875" style="1" customWidth="1"/>
    <col min="6411" max="6411" width="12.7109375" style="1" customWidth="1"/>
    <col min="6412" max="6412" width="9.5703125" style="1" customWidth="1"/>
    <col min="6413" max="6413" width="10.140625" style="1" customWidth="1"/>
    <col min="6414" max="6414" width="12.5703125" style="1" customWidth="1"/>
    <col min="6415" max="6415" width="11" style="1" customWidth="1"/>
    <col min="6416" max="6416" width="10.140625" style="1" customWidth="1"/>
    <col min="6417" max="6418" width="10.7109375" style="1" customWidth="1"/>
    <col min="6419" max="6419" width="9.140625" style="1"/>
    <col min="6420" max="6420" width="12.85546875" style="1" customWidth="1"/>
    <col min="6421" max="6421" width="23.42578125" style="1" customWidth="1"/>
    <col min="6422" max="6423" width="9.140625" style="1"/>
    <col min="6424" max="6424" width="10.5703125" style="1" bestFit="1" customWidth="1"/>
    <col min="6425" max="6425" width="11.28515625" style="1" customWidth="1"/>
    <col min="6426" max="6656" width="9.140625" style="1"/>
    <col min="6657" max="6657" width="89" style="1" customWidth="1"/>
    <col min="6658" max="6658" width="12.7109375" style="1" customWidth="1"/>
    <col min="6659" max="6659" width="12.85546875" style="1" customWidth="1"/>
    <col min="6660" max="6660" width="9.85546875" style="1" customWidth="1"/>
    <col min="6661" max="6661" width="12.140625" style="1" customWidth="1"/>
    <col min="6662" max="6662" width="11" style="1" customWidth="1"/>
    <col min="6663" max="6663" width="9.85546875" style="1" customWidth="1"/>
    <col min="6664" max="6664" width="12.5703125" style="1" customWidth="1"/>
    <col min="6665" max="6665" width="10.42578125" style="1" customWidth="1"/>
    <col min="6666" max="6666" width="10.85546875" style="1" customWidth="1"/>
    <col min="6667" max="6667" width="12.7109375" style="1" customWidth="1"/>
    <col min="6668" max="6668" width="9.5703125" style="1" customWidth="1"/>
    <col min="6669" max="6669" width="10.140625" style="1" customWidth="1"/>
    <col min="6670" max="6670" width="12.5703125" style="1" customWidth="1"/>
    <col min="6671" max="6671" width="11" style="1" customWidth="1"/>
    <col min="6672" max="6672" width="10.140625" style="1" customWidth="1"/>
    <col min="6673" max="6674" width="10.7109375" style="1" customWidth="1"/>
    <col min="6675" max="6675" width="9.140625" style="1"/>
    <col min="6676" max="6676" width="12.85546875" style="1" customWidth="1"/>
    <col min="6677" max="6677" width="23.42578125" style="1" customWidth="1"/>
    <col min="6678" max="6679" width="9.140625" style="1"/>
    <col min="6680" max="6680" width="10.5703125" style="1" bestFit="1" customWidth="1"/>
    <col min="6681" max="6681" width="11.28515625" style="1" customWidth="1"/>
    <col min="6682" max="6912" width="9.140625" style="1"/>
    <col min="6913" max="6913" width="89" style="1" customWidth="1"/>
    <col min="6914" max="6914" width="12.7109375" style="1" customWidth="1"/>
    <col min="6915" max="6915" width="12.85546875" style="1" customWidth="1"/>
    <col min="6916" max="6916" width="9.85546875" style="1" customWidth="1"/>
    <col min="6917" max="6917" width="12.140625" style="1" customWidth="1"/>
    <col min="6918" max="6918" width="11" style="1" customWidth="1"/>
    <col min="6919" max="6919" width="9.85546875" style="1" customWidth="1"/>
    <col min="6920" max="6920" width="12.5703125" style="1" customWidth="1"/>
    <col min="6921" max="6921" width="10.42578125" style="1" customWidth="1"/>
    <col min="6922" max="6922" width="10.85546875" style="1" customWidth="1"/>
    <col min="6923" max="6923" width="12.7109375" style="1" customWidth="1"/>
    <col min="6924" max="6924" width="9.5703125" style="1" customWidth="1"/>
    <col min="6925" max="6925" width="10.140625" style="1" customWidth="1"/>
    <col min="6926" max="6926" width="12.5703125" style="1" customWidth="1"/>
    <col min="6927" max="6927" width="11" style="1" customWidth="1"/>
    <col min="6928" max="6928" width="10.140625" style="1" customWidth="1"/>
    <col min="6929" max="6930" width="10.7109375" style="1" customWidth="1"/>
    <col min="6931" max="6931" width="9.140625" style="1"/>
    <col min="6932" max="6932" width="12.85546875" style="1" customWidth="1"/>
    <col min="6933" max="6933" width="23.42578125" style="1" customWidth="1"/>
    <col min="6934" max="6935" width="9.140625" style="1"/>
    <col min="6936" max="6936" width="10.5703125" style="1" bestFit="1" customWidth="1"/>
    <col min="6937" max="6937" width="11.28515625" style="1" customWidth="1"/>
    <col min="6938" max="7168" width="9.140625" style="1"/>
    <col min="7169" max="7169" width="89" style="1" customWidth="1"/>
    <col min="7170" max="7170" width="12.7109375" style="1" customWidth="1"/>
    <col min="7171" max="7171" width="12.85546875" style="1" customWidth="1"/>
    <col min="7172" max="7172" width="9.85546875" style="1" customWidth="1"/>
    <col min="7173" max="7173" width="12.140625" style="1" customWidth="1"/>
    <col min="7174" max="7174" width="11" style="1" customWidth="1"/>
    <col min="7175" max="7175" width="9.85546875" style="1" customWidth="1"/>
    <col min="7176" max="7176" width="12.5703125" style="1" customWidth="1"/>
    <col min="7177" max="7177" width="10.42578125" style="1" customWidth="1"/>
    <col min="7178" max="7178" width="10.85546875" style="1" customWidth="1"/>
    <col min="7179" max="7179" width="12.7109375" style="1" customWidth="1"/>
    <col min="7180" max="7180" width="9.5703125" style="1" customWidth="1"/>
    <col min="7181" max="7181" width="10.140625" style="1" customWidth="1"/>
    <col min="7182" max="7182" width="12.5703125" style="1" customWidth="1"/>
    <col min="7183" max="7183" width="11" style="1" customWidth="1"/>
    <col min="7184" max="7184" width="10.140625" style="1" customWidth="1"/>
    <col min="7185" max="7186" width="10.7109375" style="1" customWidth="1"/>
    <col min="7187" max="7187" width="9.140625" style="1"/>
    <col min="7188" max="7188" width="12.85546875" style="1" customWidth="1"/>
    <col min="7189" max="7189" width="23.42578125" style="1" customWidth="1"/>
    <col min="7190" max="7191" width="9.140625" style="1"/>
    <col min="7192" max="7192" width="10.5703125" style="1" bestFit="1" customWidth="1"/>
    <col min="7193" max="7193" width="11.28515625" style="1" customWidth="1"/>
    <col min="7194" max="7424" width="9.140625" style="1"/>
    <col min="7425" max="7425" width="89" style="1" customWidth="1"/>
    <col min="7426" max="7426" width="12.7109375" style="1" customWidth="1"/>
    <col min="7427" max="7427" width="12.85546875" style="1" customWidth="1"/>
    <col min="7428" max="7428" width="9.85546875" style="1" customWidth="1"/>
    <col min="7429" max="7429" width="12.140625" style="1" customWidth="1"/>
    <col min="7430" max="7430" width="11" style="1" customWidth="1"/>
    <col min="7431" max="7431" width="9.85546875" style="1" customWidth="1"/>
    <col min="7432" max="7432" width="12.5703125" style="1" customWidth="1"/>
    <col min="7433" max="7433" width="10.42578125" style="1" customWidth="1"/>
    <col min="7434" max="7434" width="10.85546875" style="1" customWidth="1"/>
    <col min="7435" max="7435" width="12.7109375" style="1" customWidth="1"/>
    <col min="7436" max="7436" width="9.5703125" style="1" customWidth="1"/>
    <col min="7437" max="7437" width="10.140625" style="1" customWidth="1"/>
    <col min="7438" max="7438" width="12.5703125" style="1" customWidth="1"/>
    <col min="7439" max="7439" width="11" style="1" customWidth="1"/>
    <col min="7440" max="7440" width="10.140625" style="1" customWidth="1"/>
    <col min="7441" max="7442" width="10.7109375" style="1" customWidth="1"/>
    <col min="7443" max="7443" width="9.140625" style="1"/>
    <col min="7444" max="7444" width="12.85546875" style="1" customWidth="1"/>
    <col min="7445" max="7445" width="23.42578125" style="1" customWidth="1"/>
    <col min="7446" max="7447" width="9.140625" style="1"/>
    <col min="7448" max="7448" width="10.5703125" style="1" bestFit="1" customWidth="1"/>
    <col min="7449" max="7449" width="11.28515625" style="1" customWidth="1"/>
    <col min="7450" max="7680" width="9.140625" style="1"/>
    <col min="7681" max="7681" width="89" style="1" customWidth="1"/>
    <col min="7682" max="7682" width="12.7109375" style="1" customWidth="1"/>
    <col min="7683" max="7683" width="12.85546875" style="1" customWidth="1"/>
    <col min="7684" max="7684" width="9.85546875" style="1" customWidth="1"/>
    <col min="7685" max="7685" width="12.140625" style="1" customWidth="1"/>
    <col min="7686" max="7686" width="11" style="1" customWidth="1"/>
    <col min="7687" max="7687" width="9.85546875" style="1" customWidth="1"/>
    <col min="7688" max="7688" width="12.5703125" style="1" customWidth="1"/>
    <col min="7689" max="7689" width="10.42578125" style="1" customWidth="1"/>
    <col min="7690" max="7690" width="10.85546875" style="1" customWidth="1"/>
    <col min="7691" max="7691" width="12.7109375" style="1" customWidth="1"/>
    <col min="7692" max="7692" width="9.5703125" style="1" customWidth="1"/>
    <col min="7693" max="7693" width="10.140625" style="1" customWidth="1"/>
    <col min="7694" max="7694" width="12.5703125" style="1" customWidth="1"/>
    <col min="7695" max="7695" width="11" style="1" customWidth="1"/>
    <col min="7696" max="7696" width="10.140625" style="1" customWidth="1"/>
    <col min="7697" max="7698" width="10.7109375" style="1" customWidth="1"/>
    <col min="7699" max="7699" width="9.140625" style="1"/>
    <col min="7700" max="7700" width="12.85546875" style="1" customWidth="1"/>
    <col min="7701" max="7701" width="23.42578125" style="1" customWidth="1"/>
    <col min="7702" max="7703" width="9.140625" style="1"/>
    <col min="7704" max="7704" width="10.5703125" style="1" bestFit="1" customWidth="1"/>
    <col min="7705" max="7705" width="11.28515625" style="1" customWidth="1"/>
    <col min="7706" max="7936" width="9.140625" style="1"/>
    <col min="7937" max="7937" width="89" style="1" customWidth="1"/>
    <col min="7938" max="7938" width="12.7109375" style="1" customWidth="1"/>
    <col min="7939" max="7939" width="12.85546875" style="1" customWidth="1"/>
    <col min="7940" max="7940" width="9.85546875" style="1" customWidth="1"/>
    <col min="7941" max="7941" width="12.140625" style="1" customWidth="1"/>
    <col min="7942" max="7942" width="11" style="1" customWidth="1"/>
    <col min="7943" max="7943" width="9.85546875" style="1" customWidth="1"/>
    <col min="7944" max="7944" width="12.5703125" style="1" customWidth="1"/>
    <col min="7945" max="7945" width="10.42578125" style="1" customWidth="1"/>
    <col min="7946" max="7946" width="10.85546875" style="1" customWidth="1"/>
    <col min="7947" max="7947" width="12.7109375" style="1" customWidth="1"/>
    <col min="7948" max="7948" width="9.5703125" style="1" customWidth="1"/>
    <col min="7949" max="7949" width="10.140625" style="1" customWidth="1"/>
    <col min="7950" max="7950" width="12.5703125" style="1" customWidth="1"/>
    <col min="7951" max="7951" width="11" style="1" customWidth="1"/>
    <col min="7952" max="7952" width="10.140625" style="1" customWidth="1"/>
    <col min="7953" max="7954" width="10.7109375" style="1" customWidth="1"/>
    <col min="7955" max="7955" width="9.140625" style="1"/>
    <col min="7956" max="7956" width="12.85546875" style="1" customWidth="1"/>
    <col min="7957" max="7957" width="23.42578125" style="1" customWidth="1"/>
    <col min="7958" max="7959" width="9.140625" style="1"/>
    <col min="7960" max="7960" width="10.5703125" style="1" bestFit="1" customWidth="1"/>
    <col min="7961" max="7961" width="11.28515625" style="1" customWidth="1"/>
    <col min="7962" max="8192" width="9.140625" style="1"/>
    <col min="8193" max="8193" width="89" style="1" customWidth="1"/>
    <col min="8194" max="8194" width="12.7109375" style="1" customWidth="1"/>
    <col min="8195" max="8195" width="12.85546875" style="1" customWidth="1"/>
    <col min="8196" max="8196" width="9.85546875" style="1" customWidth="1"/>
    <col min="8197" max="8197" width="12.140625" style="1" customWidth="1"/>
    <col min="8198" max="8198" width="11" style="1" customWidth="1"/>
    <col min="8199" max="8199" width="9.85546875" style="1" customWidth="1"/>
    <col min="8200" max="8200" width="12.5703125" style="1" customWidth="1"/>
    <col min="8201" max="8201" width="10.42578125" style="1" customWidth="1"/>
    <col min="8202" max="8202" width="10.85546875" style="1" customWidth="1"/>
    <col min="8203" max="8203" width="12.7109375" style="1" customWidth="1"/>
    <col min="8204" max="8204" width="9.5703125" style="1" customWidth="1"/>
    <col min="8205" max="8205" width="10.140625" style="1" customWidth="1"/>
    <col min="8206" max="8206" width="12.5703125" style="1" customWidth="1"/>
    <col min="8207" max="8207" width="11" style="1" customWidth="1"/>
    <col min="8208" max="8208" width="10.140625" style="1" customWidth="1"/>
    <col min="8209" max="8210" width="10.7109375" style="1" customWidth="1"/>
    <col min="8211" max="8211" width="9.140625" style="1"/>
    <col min="8212" max="8212" width="12.85546875" style="1" customWidth="1"/>
    <col min="8213" max="8213" width="23.42578125" style="1" customWidth="1"/>
    <col min="8214" max="8215" width="9.140625" style="1"/>
    <col min="8216" max="8216" width="10.5703125" style="1" bestFit="1" customWidth="1"/>
    <col min="8217" max="8217" width="11.28515625" style="1" customWidth="1"/>
    <col min="8218" max="8448" width="9.140625" style="1"/>
    <col min="8449" max="8449" width="89" style="1" customWidth="1"/>
    <col min="8450" max="8450" width="12.7109375" style="1" customWidth="1"/>
    <col min="8451" max="8451" width="12.85546875" style="1" customWidth="1"/>
    <col min="8452" max="8452" width="9.85546875" style="1" customWidth="1"/>
    <col min="8453" max="8453" width="12.140625" style="1" customWidth="1"/>
    <col min="8454" max="8454" width="11" style="1" customWidth="1"/>
    <col min="8455" max="8455" width="9.85546875" style="1" customWidth="1"/>
    <col min="8456" max="8456" width="12.5703125" style="1" customWidth="1"/>
    <col min="8457" max="8457" width="10.42578125" style="1" customWidth="1"/>
    <col min="8458" max="8458" width="10.85546875" style="1" customWidth="1"/>
    <col min="8459" max="8459" width="12.7109375" style="1" customWidth="1"/>
    <col min="8460" max="8460" width="9.5703125" style="1" customWidth="1"/>
    <col min="8461" max="8461" width="10.140625" style="1" customWidth="1"/>
    <col min="8462" max="8462" width="12.5703125" style="1" customWidth="1"/>
    <col min="8463" max="8463" width="11" style="1" customWidth="1"/>
    <col min="8464" max="8464" width="10.140625" style="1" customWidth="1"/>
    <col min="8465" max="8466" width="10.7109375" style="1" customWidth="1"/>
    <col min="8467" max="8467" width="9.140625" style="1"/>
    <col min="8468" max="8468" width="12.85546875" style="1" customWidth="1"/>
    <col min="8469" max="8469" width="23.42578125" style="1" customWidth="1"/>
    <col min="8470" max="8471" width="9.140625" style="1"/>
    <col min="8472" max="8472" width="10.5703125" style="1" bestFit="1" customWidth="1"/>
    <col min="8473" max="8473" width="11.28515625" style="1" customWidth="1"/>
    <col min="8474" max="8704" width="9.140625" style="1"/>
    <col min="8705" max="8705" width="89" style="1" customWidth="1"/>
    <col min="8706" max="8706" width="12.7109375" style="1" customWidth="1"/>
    <col min="8707" max="8707" width="12.85546875" style="1" customWidth="1"/>
    <col min="8708" max="8708" width="9.85546875" style="1" customWidth="1"/>
    <col min="8709" max="8709" width="12.140625" style="1" customWidth="1"/>
    <col min="8710" max="8710" width="11" style="1" customWidth="1"/>
    <col min="8711" max="8711" width="9.85546875" style="1" customWidth="1"/>
    <col min="8712" max="8712" width="12.5703125" style="1" customWidth="1"/>
    <col min="8713" max="8713" width="10.42578125" style="1" customWidth="1"/>
    <col min="8714" max="8714" width="10.85546875" style="1" customWidth="1"/>
    <col min="8715" max="8715" width="12.7109375" style="1" customWidth="1"/>
    <col min="8716" max="8716" width="9.5703125" style="1" customWidth="1"/>
    <col min="8717" max="8717" width="10.140625" style="1" customWidth="1"/>
    <col min="8718" max="8718" width="12.5703125" style="1" customWidth="1"/>
    <col min="8719" max="8719" width="11" style="1" customWidth="1"/>
    <col min="8720" max="8720" width="10.140625" style="1" customWidth="1"/>
    <col min="8721" max="8722" width="10.7109375" style="1" customWidth="1"/>
    <col min="8723" max="8723" width="9.140625" style="1"/>
    <col min="8724" max="8724" width="12.85546875" style="1" customWidth="1"/>
    <col min="8725" max="8725" width="23.42578125" style="1" customWidth="1"/>
    <col min="8726" max="8727" width="9.140625" style="1"/>
    <col min="8728" max="8728" width="10.5703125" style="1" bestFit="1" customWidth="1"/>
    <col min="8729" max="8729" width="11.28515625" style="1" customWidth="1"/>
    <col min="8730" max="8960" width="9.140625" style="1"/>
    <col min="8961" max="8961" width="89" style="1" customWidth="1"/>
    <col min="8962" max="8962" width="12.7109375" style="1" customWidth="1"/>
    <col min="8963" max="8963" width="12.85546875" style="1" customWidth="1"/>
    <col min="8964" max="8964" width="9.85546875" style="1" customWidth="1"/>
    <col min="8965" max="8965" width="12.140625" style="1" customWidth="1"/>
    <col min="8966" max="8966" width="11" style="1" customWidth="1"/>
    <col min="8967" max="8967" width="9.85546875" style="1" customWidth="1"/>
    <col min="8968" max="8968" width="12.5703125" style="1" customWidth="1"/>
    <col min="8969" max="8969" width="10.42578125" style="1" customWidth="1"/>
    <col min="8970" max="8970" width="10.85546875" style="1" customWidth="1"/>
    <col min="8971" max="8971" width="12.7109375" style="1" customWidth="1"/>
    <col min="8972" max="8972" width="9.5703125" style="1" customWidth="1"/>
    <col min="8973" max="8973" width="10.140625" style="1" customWidth="1"/>
    <col min="8974" max="8974" width="12.5703125" style="1" customWidth="1"/>
    <col min="8975" max="8975" width="11" style="1" customWidth="1"/>
    <col min="8976" max="8976" width="10.140625" style="1" customWidth="1"/>
    <col min="8977" max="8978" width="10.7109375" style="1" customWidth="1"/>
    <col min="8979" max="8979" width="9.140625" style="1"/>
    <col min="8980" max="8980" width="12.85546875" style="1" customWidth="1"/>
    <col min="8981" max="8981" width="23.42578125" style="1" customWidth="1"/>
    <col min="8982" max="8983" width="9.140625" style="1"/>
    <col min="8984" max="8984" width="10.5703125" style="1" bestFit="1" customWidth="1"/>
    <col min="8985" max="8985" width="11.28515625" style="1" customWidth="1"/>
    <col min="8986" max="9216" width="9.140625" style="1"/>
    <col min="9217" max="9217" width="89" style="1" customWidth="1"/>
    <col min="9218" max="9218" width="12.7109375" style="1" customWidth="1"/>
    <col min="9219" max="9219" width="12.85546875" style="1" customWidth="1"/>
    <col min="9220" max="9220" width="9.85546875" style="1" customWidth="1"/>
    <col min="9221" max="9221" width="12.140625" style="1" customWidth="1"/>
    <col min="9222" max="9222" width="11" style="1" customWidth="1"/>
    <col min="9223" max="9223" width="9.85546875" style="1" customWidth="1"/>
    <col min="9224" max="9224" width="12.5703125" style="1" customWidth="1"/>
    <col min="9225" max="9225" width="10.42578125" style="1" customWidth="1"/>
    <col min="9226" max="9226" width="10.85546875" style="1" customWidth="1"/>
    <col min="9227" max="9227" width="12.7109375" style="1" customWidth="1"/>
    <col min="9228" max="9228" width="9.5703125" style="1" customWidth="1"/>
    <col min="9229" max="9229" width="10.140625" style="1" customWidth="1"/>
    <col min="9230" max="9230" width="12.5703125" style="1" customWidth="1"/>
    <col min="9231" max="9231" width="11" style="1" customWidth="1"/>
    <col min="9232" max="9232" width="10.140625" style="1" customWidth="1"/>
    <col min="9233" max="9234" width="10.7109375" style="1" customWidth="1"/>
    <col min="9235" max="9235" width="9.140625" style="1"/>
    <col min="9236" max="9236" width="12.85546875" style="1" customWidth="1"/>
    <col min="9237" max="9237" width="23.42578125" style="1" customWidth="1"/>
    <col min="9238" max="9239" width="9.140625" style="1"/>
    <col min="9240" max="9240" width="10.5703125" style="1" bestFit="1" customWidth="1"/>
    <col min="9241" max="9241" width="11.28515625" style="1" customWidth="1"/>
    <col min="9242" max="9472" width="9.140625" style="1"/>
    <col min="9473" max="9473" width="89" style="1" customWidth="1"/>
    <col min="9474" max="9474" width="12.7109375" style="1" customWidth="1"/>
    <col min="9475" max="9475" width="12.85546875" style="1" customWidth="1"/>
    <col min="9476" max="9476" width="9.85546875" style="1" customWidth="1"/>
    <col min="9477" max="9477" width="12.140625" style="1" customWidth="1"/>
    <col min="9478" max="9478" width="11" style="1" customWidth="1"/>
    <col min="9479" max="9479" width="9.85546875" style="1" customWidth="1"/>
    <col min="9480" max="9480" width="12.5703125" style="1" customWidth="1"/>
    <col min="9481" max="9481" width="10.42578125" style="1" customWidth="1"/>
    <col min="9482" max="9482" width="10.85546875" style="1" customWidth="1"/>
    <col min="9483" max="9483" width="12.7109375" style="1" customWidth="1"/>
    <col min="9484" max="9484" width="9.5703125" style="1" customWidth="1"/>
    <col min="9485" max="9485" width="10.140625" style="1" customWidth="1"/>
    <col min="9486" max="9486" width="12.5703125" style="1" customWidth="1"/>
    <col min="9487" max="9487" width="11" style="1" customWidth="1"/>
    <col min="9488" max="9488" width="10.140625" style="1" customWidth="1"/>
    <col min="9489" max="9490" width="10.7109375" style="1" customWidth="1"/>
    <col min="9491" max="9491" width="9.140625" style="1"/>
    <col min="9492" max="9492" width="12.85546875" style="1" customWidth="1"/>
    <col min="9493" max="9493" width="23.42578125" style="1" customWidth="1"/>
    <col min="9494" max="9495" width="9.140625" style="1"/>
    <col min="9496" max="9496" width="10.5703125" style="1" bestFit="1" customWidth="1"/>
    <col min="9497" max="9497" width="11.28515625" style="1" customWidth="1"/>
    <col min="9498" max="9728" width="9.140625" style="1"/>
    <col min="9729" max="9729" width="89" style="1" customWidth="1"/>
    <col min="9730" max="9730" width="12.7109375" style="1" customWidth="1"/>
    <col min="9731" max="9731" width="12.85546875" style="1" customWidth="1"/>
    <col min="9732" max="9732" width="9.85546875" style="1" customWidth="1"/>
    <col min="9733" max="9733" width="12.140625" style="1" customWidth="1"/>
    <col min="9734" max="9734" width="11" style="1" customWidth="1"/>
    <col min="9735" max="9735" width="9.85546875" style="1" customWidth="1"/>
    <col min="9736" max="9736" width="12.5703125" style="1" customWidth="1"/>
    <col min="9737" max="9737" width="10.42578125" style="1" customWidth="1"/>
    <col min="9738" max="9738" width="10.85546875" style="1" customWidth="1"/>
    <col min="9739" max="9739" width="12.7109375" style="1" customWidth="1"/>
    <col min="9740" max="9740" width="9.5703125" style="1" customWidth="1"/>
    <col min="9741" max="9741" width="10.140625" style="1" customWidth="1"/>
    <col min="9742" max="9742" width="12.5703125" style="1" customWidth="1"/>
    <col min="9743" max="9743" width="11" style="1" customWidth="1"/>
    <col min="9744" max="9744" width="10.140625" style="1" customWidth="1"/>
    <col min="9745" max="9746" width="10.7109375" style="1" customWidth="1"/>
    <col min="9747" max="9747" width="9.140625" style="1"/>
    <col min="9748" max="9748" width="12.85546875" style="1" customWidth="1"/>
    <col min="9749" max="9749" width="23.42578125" style="1" customWidth="1"/>
    <col min="9750" max="9751" width="9.140625" style="1"/>
    <col min="9752" max="9752" width="10.5703125" style="1" bestFit="1" customWidth="1"/>
    <col min="9753" max="9753" width="11.28515625" style="1" customWidth="1"/>
    <col min="9754" max="9984" width="9.140625" style="1"/>
    <col min="9985" max="9985" width="89" style="1" customWidth="1"/>
    <col min="9986" max="9986" width="12.7109375" style="1" customWidth="1"/>
    <col min="9987" max="9987" width="12.85546875" style="1" customWidth="1"/>
    <col min="9988" max="9988" width="9.85546875" style="1" customWidth="1"/>
    <col min="9989" max="9989" width="12.140625" style="1" customWidth="1"/>
    <col min="9990" max="9990" width="11" style="1" customWidth="1"/>
    <col min="9991" max="9991" width="9.85546875" style="1" customWidth="1"/>
    <col min="9992" max="9992" width="12.5703125" style="1" customWidth="1"/>
    <col min="9993" max="9993" width="10.42578125" style="1" customWidth="1"/>
    <col min="9994" max="9994" width="10.85546875" style="1" customWidth="1"/>
    <col min="9995" max="9995" width="12.7109375" style="1" customWidth="1"/>
    <col min="9996" max="9996" width="9.5703125" style="1" customWidth="1"/>
    <col min="9997" max="9997" width="10.140625" style="1" customWidth="1"/>
    <col min="9998" max="9998" width="12.5703125" style="1" customWidth="1"/>
    <col min="9999" max="9999" width="11" style="1" customWidth="1"/>
    <col min="10000" max="10000" width="10.140625" style="1" customWidth="1"/>
    <col min="10001" max="10002" width="10.7109375" style="1" customWidth="1"/>
    <col min="10003" max="10003" width="9.140625" style="1"/>
    <col min="10004" max="10004" width="12.85546875" style="1" customWidth="1"/>
    <col min="10005" max="10005" width="23.42578125" style="1" customWidth="1"/>
    <col min="10006" max="10007" width="9.140625" style="1"/>
    <col min="10008" max="10008" width="10.5703125" style="1" bestFit="1" customWidth="1"/>
    <col min="10009" max="10009" width="11.28515625" style="1" customWidth="1"/>
    <col min="10010" max="10240" width="9.140625" style="1"/>
    <col min="10241" max="10241" width="89" style="1" customWidth="1"/>
    <col min="10242" max="10242" width="12.7109375" style="1" customWidth="1"/>
    <col min="10243" max="10243" width="12.85546875" style="1" customWidth="1"/>
    <col min="10244" max="10244" width="9.85546875" style="1" customWidth="1"/>
    <col min="10245" max="10245" width="12.140625" style="1" customWidth="1"/>
    <col min="10246" max="10246" width="11" style="1" customWidth="1"/>
    <col min="10247" max="10247" width="9.85546875" style="1" customWidth="1"/>
    <col min="10248" max="10248" width="12.5703125" style="1" customWidth="1"/>
    <col min="10249" max="10249" width="10.42578125" style="1" customWidth="1"/>
    <col min="10250" max="10250" width="10.85546875" style="1" customWidth="1"/>
    <col min="10251" max="10251" width="12.7109375" style="1" customWidth="1"/>
    <col min="10252" max="10252" width="9.5703125" style="1" customWidth="1"/>
    <col min="10253" max="10253" width="10.140625" style="1" customWidth="1"/>
    <col min="10254" max="10254" width="12.5703125" style="1" customWidth="1"/>
    <col min="10255" max="10255" width="11" style="1" customWidth="1"/>
    <col min="10256" max="10256" width="10.140625" style="1" customWidth="1"/>
    <col min="10257" max="10258" width="10.7109375" style="1" customWidth="1"/>
    <col min="10259" max="10259" width="9.140625" style="1"/>
    <col min="10260" max="10260" width="12.85546875" style="1" customWidth="1"/>
    <col min="10261" max="10261" width="23.42578125" style="1" customWidth="1"/>
    <col min="10262" max="10263" width="9.140625" style="1"/>
    <col min="10264" max="10264" width="10.5703125" style="1" bestFit="1" customWidth="1"/>
    <col min="10265" max="10265" width="11.28515625" style="1" customWidth="1"/>
    <col min="10266" max="10496" width="9.140625" style="1"/>
    <col min="10497" max="10497" width="89" style="1" customWidth="1"/>
    <col min="10498" max="10498" width="12.7109375" style="1" customWidth="1"/>
    <col min="10499" max="10499" width="12.85546875" style="1" customWidth="1"/>
    <col min="10500" max="10500" width="9.85546875" style="1" customWidth="1"/>
    <col min="10501" max="10501" width="12.140625" style="1" customWidth="1"/>
    <col min="10502" max="10502" width="11" style="1" customWidth="1"/>
    <col min="10503" max="10503" width="9.85546875" style="1" customWidth="1"/>
    <col min="10504" max="10504" width="12.5703125" style="1" customWidth="1"/>
    <col min="10505" max="10505" width="10.42578125" style="1" customWidth="1"/>
    <col min="10506" max="10506" width="10.85546875" style="1" customWidth="1"/>
    <col min="10507" max="10507" width="12.7109375" style="1" customWidth="1"/>
    <col min="10508" max="10508" width="9.5703125" style="1" customWidth="1"/>
    <col min="10509" max="10509" width="10.140625" style="1" customWidth="1"/>
    <col min="10510" max="10510" width="12.5703125" style="1" customWidth="1"/>
    <col min="10511" max="10511" width="11" style="1" customWidth="1"/>
    <col min="10512" max="10512" width="10.140625" style="1" customWidth="1"/>
    <col min="10513" max="10514" width="10.7109375" style="1" customWidth="1"/>
    <col min="10515" max="10515" width="9.140625" style="1"/>
    <col min="10516" max="10516" width="12.85546875" style="1" customWidth="1"/>
    <col min="10517" max="10517" width="23.42578125" style="1" customWidth="1"/>
    <col min="10518" max="10519" width="9.140625" style="1"/>
    <col min="10520" max="10520" width="10.5703125" style="1" bestFit="1" customWidth="1"/>
    <col min="10521" max="10521" width="11.28515625" style="1" customWidth="1"/>
    <col min="10522" max="10752" width="9.140625" style="1"/>
    <col min="10753" max="10753" width="89" style="1" customWidth="1"/>
    <col min="10754" max="10754" width="12.7109375" style="1" customWidth="1"/>
    <col min="10755" max="10755" width="12.85546875" style="1" customWidth="1"/>
    <col min="10756" max="10756" width="9.85546875" style="1" customWidth="1"/>
    <col min="10757" max="10757" width="12.140625" style="1" customWidth="1"/>
    <col min="10758" max="10758" width="11" style="1" customWidth="1"/>
    <col min="10759" max="10759" width="9.85546875" style="1" customWidth="1"/>
    <col min="10760" max="10760" width="12.5703125" style="1" customWidth="1"/>
    <col min="10761" max="10761" width="10.42578125" style="1" customWidth="1"/>
    <col min="10762" max="10762" width="10.85546875" style="1" customWidth="1"/>
    <col min="10763" max="10763" width="12.7109375" style="1" customWidth="1"/>
    <col min="10764" max="10764" width="9.5703125" style="1" customWidth="1"/>
    <col min="10765" max="10765" width="10.140625" style="1" customWidth="1"/>
    <col min="10766" max="10766" width="12.5703125" style="1" customWidth="1"/>
    <col min="10767" max="10767" width="11" style="1" customWidth="1"/>
    <col min="10768" max="10768" width="10.140625" style="1" customWidth="1"/>
    <col min="10769" max="10770" width="10.7109375" style="1" customWidth="1"/>
    <col min="10771" max="10771" width="9.140625" style="1"/>
    <col min="10772" max="10772" width="12.85546875" style="1" customWidth="1"/>
    <col min="10773" max="10773" width="23.42578125" style="1" customWidth="1"/>
    <col min="10774" max="10775" width="9.140625" style="1"/>
    <col min="10776" max="10776" width="10.5703125" style="1" bestFit="1" customWidth="1"/>
    <col min="10777" max="10777" width="11.28515625" style="1" customWidth="1"/>
    <col min="10778" max="11008" width="9.140625" style="1"/>
    <col min="11009" max="11009" width="89" style="1" customWidth="1"/>
    <col min="11010" max="11010" width="12.7109375" style="1" customWidth="1"/>
    <col min="11011" max="11011" width="12.85546875" style="1" customWidth="1"/>
    <col min="11012" max="11012" width="9.85546875" style="1" customWidth="1"/>
    <col min="11013" max="11013" width="12.140625" style="1" customWidth="1"/>
    <col min="11014" max="11014" width="11" style="1" customWidth="1"/>
    <col min="11015" max="11015" width="9.85546875" style="1" customWidth="1"/>
    <col min="11016" max="11016" width="12.5703125" style="1" customWidth="1"/>
    <col min="11017" max="11017" width="10.42578125" style="1" customWidth="1"/>
    <col min="11018" max="11018" width="10.85546875" style="1" customWidth="1"/>
    <col min="11019" max="11019" width="12.7109375" style="1" customWidth="1"/>
    <col min="11020" max="11020" width="9.5703125" style="1" customWidth="1"/>
    <col min="11021" max="11021" width="10.140625" style="1" customWidth="1"/>
    <col min="11022" max="11022" width="12.5703125" style="1" customWidth="1"/>
    <col min="11023" max="11023" width="11" style="1" customWidth="1"/>
    <col min="11024" max="11024" width="10.140625" style="1" customWidth="1"/>
    <col min="11025" max="11026" width="10.7109375" style="1" customWidth="1"/>
    <col min="11027" max="11027" width="9.140625" style="1"/>
    <col min="11028" max="11028" width="12.85546875" style="1" customWidth="1"/>
    <col min="11029" max="11029" width="23.42578125" style="1" customWidth="1"/>
    <col min="11030" max="11031" width="9.140625" style="1"/>
    <col min="11032" max="11032" width="10.5703125" style="1" bestFit="1" customWidth="1"/>
    <col min="11033" max="11033" width="11.28515625" style="1" customWidth="1"/>
    <col min="11034" max="11264" width="9.140625" style="1"/>
    <col min="11265" max="11265" width="89" style="1" customWidth="1"/>
    <col min="11266" max="11266" width="12.7109375" style="1" customWidth="1"/>
    <col min="11267" max="11267" width="12.85546875" style="1" customWidth="1"/>
    <col min="11268" max="11268" width="9.85546875" style="1" customWidth="1"/>
    <col min="11269" max="11269" width="12.140625" style="1" customWidth="1"/>
    <col min="11270" max="11270" width="11" style="1" customWidth="1"/>
    <col min="11271" max="11271" width="9.85546875" style="1" customWidth="1"/>
    <col min="11272" max="11272" width="12.5703125" style="1" customWidth="1"/>
    <col min="11273" max="11273" width="10.42578125" style="1" customWidth="1"/>
    <col min="11274" max="11274" width="10.85546875" style="1" customWidth="1"/>
    <col min="11275" max="11275" width="12.7109375" style="1" customWidth="1"/>
    <col min="11276" max="11276" width="9.5703125" style="1" customWidth="1"/>
    <col min="11277" max="11277" width="10.140625" style="1" customWidth="1"/>
    <col min="11278" max="11278" width="12.5703125" style="1" customWidth="1"/>
    <col min="11279" max="11279" width="11" style="1" customWidth="1"/>
    <col min="11280" max="11280" width="10.140625" style="1" customWidth="1"/>
    <col min="11281" max="11282" width="10.7109375" style="1" customWidth="1"/>
    <col min="11283" max="11283" width="9.140625" style="1"/>
    <col min="11284" max="11284" width="12.85546875" style="1" customWidth="1"/>
    <col min="11285" max="11285" width="23.42578125" style="1" customWidth="1"/>
    <col min="11286" max="11287" width="9.140625" style="1"/>
    <col min="11288" max="11288" width="10.5703125" style="1" bestFit="1" customWidth="1"/>
    <col min="11289" max="11289" width="11.28515625" style="1" customWidth="1"/>
    <col min="11290" max="11520" width="9.140625" style="1"/>
    <col min="11521" max="11521" width="89" style="1" customWidth="1"/>
    <col min="11522" max="11522" width="12.7109375" style="1" customWidth="1"/>
    <col min="11523" max="11523" width="12.85546875" style="1" customWidth="1"/>
    <col min="11524" max="11524" width="9.85546875" style="1" customWidth="1"/>
    <col min="11525" max="11525" width="12.140625" style="1" customWidth="1"/>
    <col min="11526" max="11526" width="11" style="1" customWidth="1"/>
    <col min="11527" max="11527" width="9.85546875" style="1" customWidth="1"/>
    <col min="11528" max="11528" width="12.5703125" style="1" customWidth="1"/>
    <col min="11529" max="11529" width="10.42578125" style="1" customWidth="1"/>
    <col min="11530" max="11530" width="10.85546875" style="1" customWidth="1"/>
    <col min="11531" max="11531" width="12.7109375" style="1" customWidth="1"/>
    <col min="11532" max="11532" width="9.5703125" style="1" customWidth="1"/>
    <col min="11533" max="11533" width="10.140625" style="1" customWidth="1"/>
    <col min="11534" max="11534" width="12.5703125" style="1" customWidth="1"/>
    <col min="11535" max="11535" width="11" style="1" customWidth="1"/>
    <col min="11536" max="11536" width="10.140625" style="1" customWidth="1"/>
    <col min="11537" max="11538" width="10.7109375" style="1" customWidth="1"/>
    <col min="11539" max="11539" width="9.140625" style="1"/>
    <col min="11540" max="11540" width="12.85546875" style="1" customWidth="1"/>
    <col min="11541" max="11541" width="23.42578125" style="1" customWidth="1"/>
    <col min="11542" max="11543" width="9.140625" style="1"/>
    <col min="11544" max="11544" width="10.5703125" style="1" bestFit="1" customWidth="1"/>
    <col min="11545" max="11545" width="11.28515625" style="1" customWidth="1"/>
    <col min="11546" max="11776" width="9.140625" style="1"/>
    <col min="11777" max="11777" width="89" style="1" customWidth="1"/>
    <col min="11778" max="11778" width="12.7109375" style="1" customWidth="1"/>
    <col min="11779" max="11779" width="12.85546875" style="1" customWidth="1"/>
    <col min="11780" max="11780" width="9.85546875" style="1" customWidth="1"/>
    <col min="11781" max="11781" width="12.140625" style="1" customWidth="1"/>
    <col min="11782" max="11782" width="11" style="1" customWidth="1"/>
    <col min="11783" max="11783" width="9.85546875" style="1" customWidth="1"/>
    <col min="11784" max="11784" width="12.5703125" style="1" customWidth="1"/>
    <col min="11785" max="11785" width="10.42578125" style="1" customWidth="1"/>
    <col min="11786" max="11786" width="10.85546875" style="1" customWidth="1"/>
    <col min="11787" max="11787" width="12.7109375" style="1" customWidth="1"/>
    <col min="11788" max="11788" width="9.5703125" style="1" customWidth="1"/>
    <col min="11789" max="11789" width="10.140625" style="1" customWidth="1"/>
    <col min="11790" max="11790" width="12.5703125" style="1" customWidth="1"/>
    <col min="11791" max="11791" width="11" style="1" customWidth="1"/>
    <col min="11792" max="11792" width="10.140625" style="1" customWidth="1"/>
    <col min="11793" max="11794" width="10.7109375" style="1" customWidth="1"/>
    <col min="11795" max="11795" width="9.140625" style="1"/>
    <col min="11796" max="11796" width="12.85546875" style="1" customWidth="1"/>
    <col min="11797" max="11797" width="23.42578125" style="1" customWidth="1"/>
    <col min="11798" max="11799" width="9.140625" style="1"/>
    <col min="11800" max="11800" width="10.5703125" style="1" bestFit="1" customWidth="1"/>
    <col min="11801" max="11801" width="11.28515625" style="1" customWidth="1"/>
    <col min="11802" max="12032" width="9.140625" style="1"/>
    <col min="12033" max="12033" width="89" style="1" customWidth="1"/>
    <col min="12034" max="12034" width="12.7109375" style="1" customWidth="1"/>
    <col min="12035" max="12035" width="12.85546875" style="1" customWidth="1"/>
    <col min="12036" max="12036" width="9.85546875" style="1" customWidth="1"/>
    <col min="12037" max="12037" width="12.140625" style="1" customWidth="1"/>
    <col min="12038" max="12038" width="11" style="1" customWidth="1"/>
    <col min="12039" max="12039" width="9.85546875" style="1" customWidth="1"/>
    <col min="12040" max="12040" width="12.5703125" style="1" customWidth="1"/>
    <col min="12041" max="12041" width="10.42578125" style="1" customWidth="1"/>
    <col min="12042" max="12042" width="10.85546875" style="1" customWidth="1"/>
    <col min="12043" max="12043" width="12.7109375" style="1" customWidth="1"/>
    <col min="12044" max="12044" width="9.5703125" style="1" customWidth="1"/>
    <col min="12045" max="12045" width="10.140625" style="1" customWidth="1"/>
    <col min="12046" max="12046" width="12.5703125" style="1" customWidth="1"/>
    <col min="12047" max="12047" width="11" style="1" customWidth="1"/>
    <col min="12048" max="12048" width="10.140625" style="1" customWidth="1"/>
    <col min="12049" max="12050" width="10.7109375" style="1" customWidth="1"/>
    <col min="12051" max="12051" width="9.140625" style="1"/>
    <col min="12052" max="12052" width="12.85546875" style="1" customWidth="1"/>
    <col min="12053" max="12053" width="23.42578125" style="1" customWidth="1"/>
    <col min="12054" max="12055" width="9.140625" style="1"/>
    <col min="12056" max="12056" width="10.5703125" style="1" bestFit="1" customWidth="1"/>
    <col min="12057" max="12057" width="11.28515625" style="1" customWidth="1"/>
    <col min="12058" max="12288" width="9.140625" style="1"/>
    <col min="12289" max="12289" width="89" style="1" customWidth="1"/>
    <col min="12290" max="12290" width="12.7109375" style="1" customWidth="1"/>
    <col min="12291" max="12291" width="12.85546875" style="1" customWidth="1"/>
    <col min="12292" max="12292" width="9.85546875" style="1" customWidth="1"/>
    <col min="12293" max="12293" width="12.140625" style="1" customWidth="1"/>
    <col min="12294" max="12294" width="11" style="1" customWidth="1"/>
    <col min="12295" max="12295" width="9.85546875" style="1" customWidth="1"/>
    <col min="12296" max="12296" width="12.5703125" style="1" customWidth="1"/>
    <col min="12297" max="12297" width="10.42578125" style="1" customWidth="1"/>
    <col min="12298" max="12298" width="10.85546875" style="1" customWidth="1"/>
    <col min="12299" max="12299" width="12.7109375" style="1" customWidth="1"/>
    <col min="12300" max="12300" width="9.5703125" style="1" customWidth="1"/>
    <col min="12301" max="12301" width="10.140625" style="1" customWidth="1"/>
    <col min="12302" max="12302" width="12.5703125" style="1" customWidth="1"/>
    <col min="12303" max="12303" width="11" style="1" customWidth="1"/>
    <col min="12304" max="12304" width="10.140625" style="1" customWidth="1"/>
    <col min="12305" max="12306" width="10.7109375" style="1" customWidth="1"/>
    <col min="12307" max="12307" width="9.140625" style="1"/>
    <col min="12308" max="12308" width="12.85546875" style="1" customWidth="1"/>
    <col min="12309" max="12309" width="23.42578125" style="1" customWidth="1"/>
    <col min="12310" max="12311" width="9.140625" style="1"/>
    <col min="12312" max="12312" width="10.5703125" style="1" bestFit="1" customWidth="1"/>
    <col min="12313" max="12313" width="11.28515625" style="1" customWidth="1"/>
    <col min="12314" max="12544" width="9.140625" style="1"/>
    <col min="12545" max="12545" width="89" style="1" customWidth="1"/>
    <col min="12546" max="12546" width="12.7109375" style="1" customWidth="1"/>
    <col min="12547" max="12547" width="12.85546875" style="1" customWidth="1"/>
    <col min="12548" max="12548" width="9.85546875" style="1" customWidth="1"/>
    <col min="12549" max="12549" width="12.140625" style="1" customWidth="1"/>
    <col min="12550" max="12550" width="11" style="1" customWidth="1"/>
    <col min="12551" max="12551" width="9.85546875" style="1" customWidth="1"/>
    <col min="12552" max="12552" width="12.5703125" style="1" customWidth="1"/>
    <col min="12553" max="12553" width="10.42578125" style="1" customWidth="1"/>
    <col min="12554" max="12554" width="10.85546875" style="1" customWidth="1"/>
    <col min="12555" max="12555" width="12.7109375" style="1" customWidth="1"/>
    <col min="12556" max="12556" width="9.5703125" style="1" customWidth="1"/>
    <col min="12557" max="12557" width="10.140625" style="1" customWidth="1"/>
    <col min="12558" max="12558" width="12.5703125" style="1" customWidth="1"/>
    <col min="12559" max="12559" width="11" style="1" customWidth="1"/>
    <col min="12560" max="12560" width="10.140625" style="1" customWidth="1"/>
    <col min="12561" max="12562" width="10.7109375" style="1" customWidth="1"/>
    <col min="12563" max="12563" width="9.140625" style="1"/>
    <col min="12564" max="12564" width="12.85546875" style="1" customWidth="1"/>
    <col min="12565" max="12565" width="23.42578125" style="1" customWidth="1"/>
    <col min="12566" max="12567" width="9.140625" style="1"/>
    <col min="12568" max="12568" width="10.5703125" style="1" bestFit="1" customWidth="1"/>
    <col min="12569" max="12569" width="11.28515625" style="1" customWidth="1"/>
    <col min="12570" max="12800" width="9.140625" style="1"/>
    <col min="12801" max="12801" width="89" style="1" customWidth="1"/>
    <col min="12802" max="12802" width="12.7109375" style="1" customWidth="1"/>
    <col min="12803" max="12803" width="12.85546875" style="1" customWidth="1"/>
    <col min="12804" max="12804" width="9.85546875" style="1" customWidth="1"/>
    <col min="12805" max="12805" width="12.140625" style="1" customWidth="1"/>
    <col min="12806" max="12806" width="11" style="1" customWidth="1"/>
    <col min="12807" max="12807" width="9.85546875" style="1" customWidth="1"/>
    <col min="12808" max="12808" width="12.5703125" style="1" customWidth="1"/>
    <col min="12809" max="12809" width="10.42578125" style="1" customWidth="1"/>
    <col min="12810" max="12810" width="10.85546875" style="1" customWidth="1"/>
    <col min="12811" max="12811" width="12.7109375" style="1" customWidth="1"/>
    <col min="12812" max="12812" width="9.5703125" style="1" customWidth="1"/>
    <col min="12813" max="12813" width="10.140625" style="1" customWidth="1"/>
    <col min="12814" max="12814" width="12.5703125" style="1" customWidth="1"/>
    <col min="12815" max="12815" width="11" style="1" customWidth="1"/>
    <col min="12816" max="12816" width="10.140625" style="1" customWidth="1"/>
    <col min="12817" max="12818" width="10.7109375" style="1" customWidth="1"/>
    <col min="12819" max="12819" width="9.140625" style="1"/>
    <col min="12820" max="12820" width="12.85546875" style="1" customWidth="1"/>
    <col min="12821" max="12821" width="23.42578125" style="1" customWidth="1"/>
    <col min="12822" max="12823" width="9.140625" style="1"/>
    <col min="12824" max="12824" width="10.5703125" style="1" bestFit="1" customWidth="1"/>
    <col min="12825" max="12825" width="11.28515625" style="1" customWidth="1"/>
    <col min="12826" max="13056" width="9.140625" style="1"/>
    <col min="13057" max="13057" width="89" style="1" customWidth="1"/>
    <col min="13058" max="13058" width="12.7109375" style="1" customWidth="1"/>
    <col min="13059" max="13059" width="12.85546875" style="1" customWidth="1"/>
    <col min="13060" max="13060" width="9.85546875" style="1" customWidth="1"/>
    <col min="13061" max="13061" width="12.140625" style="1" customWidth="1"/>
    <col min="13062" max="13062" width="11" style="1" customWidth="1"/>
    <col min="13063" max="13063" width="9.85546875" style="1" customWidth="1"/>
    <col min="13064" max="13064" width="12.5703125" style="1" customWidth="1"/>
    <col min="13065" max="13065" width="10.42578125" style="1" customWidth="1"/>
    <col min="13066" max="13066" width="10.85546875" style="1" customWidth="1"/>
    <col min="13067" max="13067" width="12.7109375" style="1" customWidth="1"/>
    <col min="13068" max="13068" width="9.5703125" style="1" customWidth="1"/>
    <col min="13069" max="13069" width="10.140625" style="1" customWidth="1"/>
    <col min="13070" max="13070" width="12.5703125" style="1" customWidth="1"/>
    <col min="13071" max="13071" width="11" style="1" customWidth="1"/>
    <col min="13072" max="13072" width="10.140625" style="1" customWidth="1"/>
    <col min="13073" max="13074" width="10.7109375" style="1" customWidth="1"/>
    <col min="13075" max="13075" width="9.140625" style="1"/>
    <col min="13076" max="13076" width="12.85546875" style="1" customWidth="1"/>
    <col min="13077" max="13077" width="23.42578125" style="1" customWidth="1"/>
    <col min="13078" max="13079" width="9.140625" style="1"/>
    <col min="13080" max="13080" width="10.5703125" style="1" bestFit="1" customWidth="1"/>
    <col min="13081" max="13081" width="11.28515625" style="1" customWidth="1"/>
    <col min="13082" max="13312" width="9.140625" style="1"/>
    <col min="13313" max="13313" width="89" style="1" customWidth="1"/>
    <col min="13314" max="13314" width="12.7109375" style="1" customWidth="1"/>
    <col min="13315" max="13315" width="12.85546875" style="1" customWidth="1"/>
    <col min="13316" max="13316" width="9.85546875" style="1" customWidth="1"/>
    <col min="13317" max="13317" width="12.140625" style="1" customWidth="1"/>
    <col min="13318" max="13318" width="11" style="1" customWidth="1"/>
    <col min="13319" max="13319" width="9.85546875" style="1" customWidth="1"/>
    <col min="13320" max="13320" width="12.5703125" style="1" customWidth="1"/>
    <col min="13321" max="13321" width="10.42578125" style="1" customWidth="1"/>
    <col min="13322" max="13322" width="10.85546875" style="1" customWidth="1"/>
    <col min="13323" max="13323" width="12.7109375" style="1" customWidth="1"/>
    <col min="13324" max="13324" width="9.5703125" style="1" customWidth="1"/>
    <col min="13325" max="13325" width="10.140625" style="1" customWidth="1"/>
    <col min="13326" max="13326" width="12.5703125" style="1" customWidth="1"/>
    <col min="13327" max="13327" width="11" style="1" customWidth="1"/>
    <col min="13328" max="13328" width="10.140625" style="1" customWidth="1"/>
    <col min="13329" max="13330" width="10.7109375" style="1" customWidth="1"/>
    <col min="13331" max="13331" width="9.140625" style="1"/>
    <col min="13332" max="13332" width="12.85546875" style="1" customWidth="1"/>
    <col min="13333" max="13333" width="23.42578125" style="1" customWidth="1"/>
    <col min="13334" max="13335" width="9.140625" style="1"/>
    <col min="13336" max="13336" width="10.5703125" style="1" bestFit="1" customWidth="1"/>
    <col min="13337" max="13337" width="11.28515625" style="1" customWidth="1"/>
    <col min="13338" max="13568" width="9.140625" style="1"/>
    <col min="13569" max="13569" width="89" style="1" customWidth="1"/>
    <col min="13570" max="13570" width="12.7109375" style="1" customWidth="1"/>
    <col min="13571" max="13571" width="12.85546875" style="1" customWidth="1"/>
    <col min="13572" max="13572" width="9.85546875" style="1" customWidth="1"/>
    <col min="13573" max="13573" width="12.140625" style="1" customWidth="1"/>
    <col min="13574" max="13574" width="11" style="1" customWidth="1"/>
    <col min="13575" max="13575" width="9.85546875" style="1" customWidth="1"/>
    <col min="13576" max="13576" width="12.5703125" style="1" customWidth="1"/>
    <col min="13577" max="13577" width="10.42578125" style="1" customWidth="1"/>
    <col min="13578" max="13578" width="10.85546875" style="1" customWidth="1"/>
    <col min="13579" max="13579" width="12.7109375" style="1" customWidth="1"/>
    <col min="13580" max="13580" width="9.5703125" style="1" customWidth="1"/>
    <col min="13581" max="13581" width="10.140625" style="1" customWidth="1"/>
    <col min="13582" max="13582" width="12.5703125" style="1" customWidth="1"/>
    <col min="13583" max="13583" width="11" style="1" customWidth="1"/>
    <col min="13584" max="13584" width="10.140625" style="1" customWidth="1"/>
    <col min="13585" max="13586" width="10.7109375" style="1" customWidth="1"/>
    <col min="13587" max="13587" width="9.140625" style="1"/>
    <col min="13588" max="13588" width="12.85546875" style="1" customWidth="1"/>
    <col min="13589" max="13589" width="23.42578125" style="1" customWidth="1"/>
    <col min="13590" max="13591" width="9.140625" style="1"/>
    <col min="13592" max="13592" width="10.5703125" style="1" bestFit="1" customWidth="1"/>
    <col min="13593" max="13593" width="11.28515625" style="1" customWidth="1"/>
    <col min="13594" max="13824" width="9.140625" style="1"/>
    <col min="13825" max="13825" width="89" style="1" customWidth="1"/>
    <col min="13826" max="13826" width="12.7109375" style="1" customWidth="1"/>
    <col min="13827" max="13827" width="12.85546875" style="1" customWidth="1"/>
    <col min="13828" max="13828" width="9.85546875" style="1" customWidth="1"/>
    <col min="13829" max="13829" width="12.140625" style="1" customWidth="1"/>
    <col min="13830" max="13830" width="11" style="1" customWidth="1"/>
    <col min="13831" max="13831" width="9.85546875" style="1" customWidth="1"/>
    <col min="13832" max="13832" width="12.5703125" style="1" customWidth="1"/>
    <col min="13833" max="13833" width="10.42578125" style="1" customWidth="1"/>
    <col min="13834" max="13834" width="10.85546875" style="1" customWidth="1"/>
    <col min="13835" max="13835" width="12.7109375" style="1" customWidth="1"/>
    <col min="13836" max="13836" width="9.5703125" style="1" customWidth="1"/>
    <col min="13837" max="13837" width="10.140625" style="1" customWidth="1"/>
    <col min="13838" max="13838" width="12.5703125" style="1" customWidth="1"/>
    <col min="13839" max="13839" width="11" style="1" customWidth="1"/>
    <col min="13840" max="13840" width="10.140625" style="1" customWidth="1"/>
    <col min="13841" max="13842" width="10.7109375" style="1" customWidth="1"/>
    <col min="13843" max="13843" width="9.140625" style="1"/>
    <col min="13844" max="13844" width="12.85546875" style="1" customWidth="1"/>
    <col min="13845" max="13845" width="23.42578125" style="1" customWidth="1"/>
    <col min="13846" max="13847" width="9.140625" style="1"/>
    <col min="13848" max="13848" width="10.5703125" style="1" bestFit="1" customWidth="1"/>
    <col min="13849" max="13849" width="11.28515625" style="1" customWidth="1"/>
    <col min="13850" max="14080" width="9.140625" style="1"/>
    <col min="14081" max="14081" width="89" style="1" customWidth="1"/>
    <col min="14082" max="14082" width="12.7109375" style="1" customWidth="1"/>
    <col min="14083" max="14083" width="12.85546875" style="1" customWidth="1"/>
    <col min="14084" max="14084" width="9.85546875" style="1" customWidth="1"/>
    <col min="14085" max="14085" width="12.140625" style="1" customWidth="1"/>
    <col min="14086" max="14086" width="11" style="1" customWidth="1"/>
    <col min="14087" max="14087" width="9.85546875" style="1" customWidth="1"/>
    <col min="14088" max="14088" width="12.5703125" style="1" customWidth="1"/>
    <col min="14089" max="14089" width="10.42578125" style="1" customWidth="1"/>
    <col min="14090" max="14090" width="10.85546875" style="1" customWidth="1"/>
    <col min="14091" max="14091" width="12.7109375" style="1" customWidth="1"/>
    <col min="14092" max="14092" width="9.5703125" style="1" customWidth="1"/>
    <col min="14093" max="14093" width="10.140625" style="1" customWidth="1"/>
    <col min="14094" max="14094" width="12.5703125" style="1" customWidth="1"/>
    <col min="14095" max="14095" width="11" style="1" customWidth="1"/>
    <col min="14096" max="14096" width="10.140625" style="1" customWidth="1"/>
    <col min="14097" max="14098" width="10.7109375" style="1" customWidth="1"/>
    <col min="14099" max="14099" width="9.140625" style="1"/>
    <col min="14100" max="14100" width="12.85546875" style="1" customWidth="1"/>
    <col min="14101" max="14101" width="23.42578125" style="1" customWidth="1"/>
    <col min="14102" max="14103" width="9.140625" style="1"/>
    <col min="14104" max="14104" width="10.5703125" style="1" bestFit="1" customWidth="1"/>
    <col min="14105" max="14105" width="11.28515625" style="1" customWidth="1"/>
    <col min="14106" max="14336" width="9.140625" style="1"/>
    <col min="14337" max="14337" width="89" style="1" customWidth="1"/>
    <col min="14338" max="14338" width="12.7109375" style="1" customWidth="1"/>
    <col min="14339" max="14339" width="12.85546875" style="1" customWidth="1"/>
    <col min="14340" max="14340" width="9.85546875" style="1" customWidth="1"/>
    <col min="14341" max="14341" width="12.140625" style="1" customWidth="1"/>
    <col min="14342" max="14342" width="11" style="1" customWidth="1"/>
    <col min="14343" max="14343" width="9.85546875" style="1" customWidth="1"/>
    <col min="14344" max="14344" width="12.5703125" style="1" customWidth="1"/>
    <col min="14345" max="14345" width="10.42578125" style="1" customWidth="1"/>
    <col min="14346" max="14346" width="10.85546875" style="1" customWidth="1"/>
    <col min="14347" max="14347" width="12.7109375" style="1" customWidth="1"/>
    <col min="14348" max="14348" width="9.5703125" style="1" customWidth="1"/>
    <col min="14349" max="14349" width="10.140625" style="1" customWidth="1"/>
    <col min="14350" max="14350" width="12.5703125" style="1" customWidth="1"/>
    <col min="14351" max="14351" width="11" style="1" customWidth="1"/>
    <col min="14352" max="14352" width="10.140625" style="1" customWidth="1"/>
    <col min="14353" max="14354" width="10.7109375" style="1" customWidth="1"/>
    <col min="14355" max="14355" width="9.140625" style="1"/>
    <col min="14356" max="14356" width="12.85546875" style="1" customWidth="1"/>
    <col min="14357" max="14357" width="23.42578125" style="1" customWidth="1"/>
    <col min="14358" max="14359" width="9.140625" style="1"/>
    <col min="14360" max="14360" width="10.5703125" style="1" bestFit="1" customWidth="1"/>
    <col min="14361" max="14361" width="11.28515625" style="1" customWidth="1"/>
    <col min="14362" max="14592" width="9.140625" style="1"/>
    <col min="14593" max="14593" width="89" style="1" customWidth="1"/>
    <col min="14594" max="14594" width="12.7109375" style="1" customWidth="1"/>
    <col min="14595" max="14595" width="12.85546875" style="1" customWidth="1"/>
    <col min="14596" max="14596" width="9.85546875" style="1" customWidth="1"/>
    <col min="14597" max="14597" width="12.140625" style="1" customWidth="1"/>
    <col min="14598" max="14598" width="11" style="1" customWidth="1"/>
    <col min="14599" max="14599" width="9.85546875" style="1" customWidth="1"/>
    <col min="14600" max="14600" width="12.5703125" style="1" customWidth="1"/>
    <col min="14601" max="14601" width="10.42578125" style="1" customWidth="1"/>
    <col min="14602" max="14602" width="10.85546875" style="1" customWidth="1"/>
    <col min="14603" max="14603" width="12.7109375" style="1" customWidth="1"/>
    <col min="14604" max="14604" width="9.5703125" style="1" customWidth="1"/>
    <col min="14605" max="14605" width="10.140625" style="1" customWidth="1"/>
    <col min="14606" max="14606" width="12.5703125" style="1" customWidth="1"/>
    <col min="14607" max="14607" width="11" style="1" customWidth="1"/>
    <col min="14608" max="14608" width="10.140625" style="1" customWidth="1"/>
    <col min="14609" max="14610" width="10.7109375" style="1" customWidth="1"/>
    <col min="14611" max="14611" width="9.140625" style="1"/>
    <col min="14612" max="14612" width="12.85546875" style="1" customWidth="1"/>
    <col min="14613" max="14613" width="23.42578125" style="1" customWidth="1"/>
    <col min="14614" max="14615" width="9.140625" style="1"/>
    <col min="14616" max="14616" width="10.5703125" style="1" bestFit="1" customWidth="1"/>
    <col min="14617" max="14617" width="11.28515625" style="1" customWidth="1"/>
    <col min="14618" max="14848" width="9.140625" style="1"/>
    <col min="14849" max="14849" width="89" style="1" customWidth="1"/>
    <col min="14850" max="14850" width="12.7109375" style="1" customWidth="1"/>
    <col min="14851" max="14851" width="12.85546875" style="1" customWidth="1"/>
    <col min="14852" max="14852" width="9.85546875" style="1" customWidth="1"/>
    <col min="14853" max="14853" width="12.140625" style="1" customWidth="1"/>
    <col min="14854" max="14854" width="11" style="1" customWidth="1"/>
    <col min="14855" max="14855" width="9.85546875" style="1" customWidth="1"/>
    <col min="14856" max="14856" width="12.5703125" style="1" customWidth="1"/>
    <col min="14857" max="14857" width="10.42578125" style="1" customWidth="1"/>
    <col min="14858" max="14858" width="10.85546875" style="1" customWidth="1"/>
    <col min="14859" max="14859" width="12.7109375" style="1" customWidth="1"/>
    <col min="14860" max="14860" width="9.5703125" style="1" customWidth="1"/>
    <col min="14861" max="14861" width="10.140625" style="1" customWidth="1"/>
    <col min="14862" max="14862" width="12.5703125" style="1" customWidth="1"/>
    <col min="14863" max="14863" width="11" style="1" customWidth="1"/>
    <col min="14864" max="14864" width="10.140625" style="1" customWidth="1"/>
    <col min="14865" max="14866" width="10.7109375" style="1" customWidth="1"/>
    <col min="14867" max="14867" width="9.140625" style="1"/>
    <col min="14868" max="14868" width="12.85546875" style="1" customWidth="1"/>
    <col min="14869" max="14869" width="23.42578125" style="1" customWidth="1"/>
    <col min="14870" max="14871" width="9.140625" style="1"/>
    <col min="14872" max="14872" width="10.5703125" style="1" bestFit="1" customWidth="1"/>
    <col min="14873" max="14873" width="11.28515625" style="1" customWidth="1"/>
    <col min="14874" max="15104" width="9.140625" style="1"/>
    <col min="15105" max="15105" width="89" style="1" customWidth="1"/>
    <col min="15106" max="15106" width="12.7109375" style="1" customWidth="1"/>
    <col min="15107" max="15107" width="12.85546875" style="1" customWidth="1"/>
    <col min="15108" max="15108" width="9.85546875" style="1" customWidth="1"/>
    <col min="15109" max="15109" width="12.140625" style="1" customWidth="1"/>
    <col min="15110" max="15110" width="11" style="1" customWidth="1"/>
    <col min="15111" max="15111" width="9.85546875" style="1" customWidth="1"/>
    <col min="15112" max="15112" width="12.5703125" style="1" customWidth="1"/>
    <col min="15113" max="15113" width="10.42578125" style="1" customWidth="1"/>
    <col min="15114" max="15114" width="10.85546875" style="1" customWidth="1"/>
    <col min="15115" max="15115" width="12.7109375" style="1" customWidth="1"/>
    <col min="15116" max="15116" width="9.5703125" style="1" customWidth="1"/>
    <col min="15117" max="15117" width="10.140625" style="1" customWidth="1"/>
    <col min="15118" max="15118" width="12.5703125" style="1" customWidth="1"/>
    <col min="15119" max="15119" width="11" style="1" customWidth="1"/>
    <col min="15120" max="15120" width="10.140625" style="1" customWidth="1"/>
    <col min="15121" max="15122" width="10.7109375" style="1" customWidth="1"/>
    <col min="15123" max="15123" width="9.140625" style="1"/>
    <col min="15124" max="15124" width="12.85546875" style="1" customWidth="1"/>
    <col min="15125" max="15125" width="23.42578125" style="1" customWidth="1"/>
    <col min="15126" max="15127" width="9.140625" style="1"/>
    <col min="15128" max="15128" width="10.5703125" style="1" bestFit="1" customWidth="1"/>
    <col min="15129" max="15129" width="11.28515625" style="1" customWidth="1"/>
    <col min="15130" max="15360" width="9.140625" style="1"/>
    <col min="15361" max="15361" width="89" style="1" customWidth="1"/>
    <col min="15362" max="15362" width="12.7109375" style="1" customWidth="1"/>
    <col min="15363" max="15363" width="12.85546875" style="1" customWidth="1"/>
    <col min="15364" max="15364" width="9.85546875" style="1" customWidth="1"/>
    <col min="15365" max="15365" width="12.140625" style="1" customWidth="1"/>
    <col min="15366" max="15366" width="11" style="1" customWidth="1"/>
    <col min="15367" max="15367" width="9.85546875" style="1" customWidth="1"/>
    <col min="15368" max="15368" width="12.5703125" style="1" customWidth="1"/>
    <col min="15369" max="15369" width="10.42578125" style="1" customWidth="1"/>
    <col min="15370" max="15370" width="10.85546875" style="1" customWidth="1"/>
    <col min="15371" max="15371" width="12.7109375" style="1" customWidth="1"/>
    <col min="15372" max="15372" width="9.5703125" style="1" customWidth="1"/>
    <col min="15373" max="15373" width="10.140625" style="1" customWidth="1"/>
    <col min="15374" max="15374" width="12.5703125" style="1" customWidth="1"/>
    <col min="15375" max="15375" width="11" style="1" customWidth="1"/>
    <col min="15376" max="15376" width="10.140625" style="1" customWidth="1"/>
    <col min="15377" max="15378" width="10.7109375" style="1" customWidth="1"/>
    <col min="15379" max="15379" width="9.140625" style="1"/>
    <col min="15380" max="15380" width="12.85546875" style="1" customWidth="1"/>
    <col min="15381" max="15381" width="23.42578125" style="1" customWidth="1"/>
    <col min="15382" max="15383" width="9.140625" style="1"/>
    <col min="15384" max="15384" width="10.5703125" style="1" bestFit="1" customWidth="1"/>
    <col min="15385" max="15385" width="11.28515625" style="1" customWidth="1"/>
    <col min="15386" max="15616" width="9.140625" style="1"/>
    <col min="15617" max="15617" width="89" style="1" customWidth="1"/>
    <col min="15618" max="15618" width="12.7109375" style="1" customWidth="1"/>
    <col min="15619" max="15619" width="12.85546875" style="1" customWidth="1"/>
    <col min="15620" max="15620" width="9.85546875" style="1" customWidth="1"/>
    <col min="15621" max="15621" width="12.140625" style="1" customWidth="1"/>
    <col min="15622" max="15622" width="11" style="1" customWidth="1"/>
    <col min="15623" max="15623" width="9.85546875" style="1" customWidth="1"/>
    <col min="15624" max="15624" width="12.5703125" style="1" customWidth="1"/>
    <col min="15625" max="15625" width="10.42578125" style="1" customWidth="1"/>
    <col min="15626" max="15626" width="10.85546875" style="1" customWidth="1"/>
    <col min="15627" max="15627" width="12.7109375" style="1" customWidth="1"/>
    <col min="15628" max="15628" width="9.5703125" style="1" customWidth="1"/>
    <col min="15629" max="15629" width="10.140625" style="1" customWidth="1"/>
    <col min="15630" max="15630" width="12.5703125" style="1" customWidth="1"/>
    <col min="15631" max="15631" width="11" style="1" customWidth="1"/>
    <col min="15632" max="15632" width="10.140625" style="1" customWidth="1"/>
    <col min="15633" max="15634" width="10.7109375" style="1" customWidth="1"/>
    <col min="15635" max="15635" width="9.140625" style="1"/>
    <col min="15636" max="15636" width="12.85546875" style="1" customWidth="1"/>
    <col min="15637" max="15637" width="23.42578125" style="1" customWidth="1"/>
    <col min="15638" max="15639" width="9.140625" style="1"/>
    <col min="15640" max="15640" width="10.5703125" style="1" bestFit="1" customWidth="1"/>
    <col min="15641" max="15641" width="11.28515625" style="1" customWidth="1"/>
    <col min="15642" max="15872" width="9.140625" style="1"/>
    <col min="15873" max="15873" width="89" style="1" customWidth="1"/>
    <col min="15874" max="15874" width="12.7109375" style="1" customWidth="1"/>
    <col min="15875" max="15875" width="12.85546875" style="1" customWidth="1"/>
    <col min="15876" max="15876" width="9.85546875" style="1" customWidth="1"/>
    <col min="15877" max="15877" width="12.140625" style="1" customWidth="1"/>
    <col min="15878" max="15878" width="11" style="1" customWidth="1"/>
    <col min="15879" max="15879" width="9.85546875" style="1" customWidth="1"/>
    <col min="15880" max="15880" width="12.5703125" style="1" customWidth="1"/>
    <col min="15881" max="15881" width="10.42578125" style="1" customWidth="1"/>
    <col min="15882" max="15882" width="10.85546875" style="1" customWidth="1"/>
    <col min="15883" max="15883" width="12.7109375" style="1" customWidth="1"/>
    <col min="15884" max="15884" width="9.5703125" style="1" customWidth="1"/>
    <col min="15885" max="15885" width="10.140625" style="1" customWidth="1"/>
    <col min="15886" max="15886" width="12.5703125" style="1" customWidth="1"/>
    <col min="15887" max="15887" width="11" style="1" customWidth="1"/>
    <col min="15888" max="15888" width="10.140625" style="1" customWidth="1"/>
    <col min="15889" max="15890" width="10.7109375" style="1" customWidth="1"/>
    <col min="15891" max="15891" width="9.140625" style="1"/>
    <col min="15892" max="15892" width="12.85546875" style="1" customWidth="1"/>
    <col min="15893" max="15893" width="23.42578125" style="1" customWidth="1"/>
    <col min="15894" max="15895" width="9.140625" style="1"/>
    <col min="15896" max="15896" width="10.5703125" style="1" bestFit="1" customWidth="1"/>
    <col min="15897" max="15897" width="11.28515625" style="1" customWidth="1"/>
    <col min="15898" max="16128" width="9.140625" style="1"/>
    <col min="16129" max="16129" width="89" style="1" customWidth="1"/>
    <col min="16130" max="16130" width="12.7109375" style="1" customWidth="1"/>
    <col min="16131" max="16131" width="12.85546875" style="1" customWidth="1"/>
    <col min="16132" max="16132" width="9.85546875" style="1" customWidth="1"/>
    <col min="16133" max="16133" width="12.140625" style="1" customWidth="1"/>
    <col min="16134" max="16134" width="11" style="1" customWidth="1"/>
    <col min="16135" max="16135" width="9.85546875" style="1" customWidth="1"/>
    <col min="16136" max="16136" width="12.5703125" style="1" customWidth="1"/>
    <col min="16137" max="16137" width="10.42578125" style="1" customWidth="1"/>
    <col min="16138" max="16138" width="10.85546875" style="1" customWidth="1"/>
    <col min="16139" max="16139" width="12.7109375" style="1" customWidth="1"/>
    <col min="16140" max="16140" width="9.5703125" style="1" customWidth="1"/>
    <col min="16141" max="16141" width="10.140625" style="1" customWidth="1"/>
    <col min="16142" max="16142" width="12.5703125" style="1" customWidth="1"/>
    <col min="16143" max="16143" width="11" style="1" customWidth="1"/>
    <col min="16144" max="16144" width="10.140625" style="1" customWidth="1"/>
    <col min="16145" max="16146" width="10.7109375" style="1" customWidth="1"/>
    <col min="16147" max="16147" width="9.140625" style="1"/>
    <col min="16148" max="16148" width="12.85546875" style="1" customWidth="1"/>
    <col min="16149" max="16149" width="23.42578125" style="1" customWidth="1"/>
    <col min="16150" max="16151" width="9.140625" style="1"/>
    <col min="16152" max="16152" width="10.5703125" style="1" bestFit="1" customWidth="1"/>
    <col min="16153" max="16153" width="11.28515625" style="1" customWidth="1"/>
    <col min="16154" max="16384" width="9.140625" style="1"/>
  </cols>
  <sheetData>
    <row r="1" spans="1:42" ht="17.25" customHeight="1" x14ac:dyDescent="0.35">
      <c r="A1" s="1650"/>
      <c r="B1" s="1650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1502"/>
      <c r="R1" s="1502"/>
      <c r="S1" s="1502"/>
      <c r="T1" s="1502"/>
    </row>
    <row r="2" spans="1:42" ht="24" customHeight="1" x14ac:dyDescent="0.35">
      <c r="A2" s="1651" t="s">
        <v>80</v>
      </c>
      <c r="B2" s="1652"/>
      <c r="C2" s="1652"/>
      <c r="D2" s="1652"/>
      <c r="E2" s="1652"/>
      <c r="F2" s="1652"/>
      <c r="G2" s="1652"/>
      <c r="H2" s="1652"/>
      <c r="I2" s="1652"/>
      <c r="J2" s="1652"/>
      <c r="K2" s="1652"/>
      <c r="L2" s="1652"/>
      <c r="M2" s="1652"/>
      <c r="N2" s="1652"/>
      <c r="O2" s="1652"/>
      <c r="P2" s="1652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33" customHeight="1" x14ac:dyDescent="0.35">
      <c r="A3" s="1653" t="s">
        <v>120</v>
      </c>
      <c r="B3" s="1653"/>
      <c r="C3" s="1653"/>
      <c r="D3" s="1653"/>
      <c r="E3" s="1653"/>
      <c r="F3" s="1653"/>
      <c r="G3" s="1653"/>
      <c r="H3" s="1653"/>
      <c r="I3" s="1653"/>
      <c r="J3" s="1653"/>
      <c r="K3" s="1653"/>
      <c r="L3" s="1653"/>
      <c r="M3" s="1653"/>
      <c r="N3" s="1653"/>
      <c r="O3" s="1653"/>
      <c r="P3" s="1653"/>
      <c r="Q3" s="1266"/>
      <c r="R3" s="1266"/>
    </row>
    <row r="4" spans="1:42" ht="15" customHeight="1" thickBot="1" x14ac:dyDescent="0.4">
      <c r="A4" s="6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42" ht="30" customHeight="1" thickBot="1" x14ac:dyDescent="0.4">
      <c r="A5" s="1657" t="s">
        <v>7</v>
      </c>
      <c r="B5" s="1654" t="s">
        <v>0</v>
      </c>
      <c r="C5" s="1655"/>
      <c r="D5" s="1656"/>
      <c r="E5" s="1654" t="s">
        <v>1</v>
      </c>
      <c r="F5" s="1655"/>
      <c r="G5" s="1656"/>
      <c r="H5" s="1654" t="s">
        <v>2</v>
      </c>
      <c r="I5" s="1655"/>
      <c r="J5" s="1656"/>
      <c r="K5" s="1654" t="s">
        <v>3</v>
      </c>
      <c r="L5" s="1655"/>
      <c r="M5" s="1656"/>
      <c r="N5" s="1647" t="s">
        <v>22</v>
      </c>
      <c r="O5" s="1648"/>
      <c r="P5" s="1649"/>
      <c r="Q5" s="1503"/>
      <c r="R5" s="1503"/>
    </row>
    <row r="6" spans="1:42" ht="69.75" customHeight="1" thickBot="1" x14ac:dyDescent="0.4">
      <c r="A6" s="1658"/>
      <c r="B6" s="1504" t="s">
        <v>16</v>
      </c>
      <c r="C6" s="1504" t="s">
        <v>17</v>
      </c>
      <c r="D6" s="1505" t="s">
        <v>4</v>
      </c>
      <c r="E6" s="1504" t="s">
        <v>105</v>
      </c>
      <c r="F6" s="1504" t="s">
        <v>17</v>
      </c>
      <c r="G6" s="1505" t="s">
        <v>4</v>
      </c>
      <c r="H6" s="1504" t="s">
        <v>16</v>
      </c>
      <c r="I6" s="1504" t="s">
        <v>17</v>
      </c>
      <c r="J6" s="1505" t="s">
        <v>4</v>
      </c>
      <c r="K6" s="1504" t="s">
        <v>16</v>
      </c>
      <c r="L6" s="1504" t="s">
        <v>17</v>
      </c>
      <c r="M6" s="1505" t="s">
        <v>4</v>
      </c>
      <c r="N6" s="1504" t="s">
        <v>16</v>
      </c>
      <c r="O6" s="1505" t="s">
        <v>17</v>
      </c>
      <c r="P6" s="1506" t="s">
        <v>4</v>
      </c>
      <c r="Q6" s="1503"/>
      <c r="R6" s="1503"/>
    </row>
    <row r="7" spans="1:42" ht="24.95" customHeight="1" thickBot="1" x14ac:dyDescent="0.4">
      <c r="A7" s="1507"/>
      <c r="B7" s="1508"/>
      <c r="C7" s="1509"/>
      <c r="D7" s="1510"/>
      <c r="E7" s="1508"/>
      <c r="F7" s="1509"/>
      <c r="G7" s="1510"/>
      <c r="H7" s="1583"/>
      <c r="I7" s="1584"/>
      <c r="J7" s="1585"/>
      <c r="K7" s="1511"/>
      <c r="L7" s="1509"/>
      <c r="M7" s="1510"/>
      <c r="N7" s="1512"/>
      <c r="O7" s="1513"/>
      <c r="P7" s="1514"/>
      <c r="Q7" s="1503"/>
      <c r="R7" s="1503"/>
    </row>
    <row r="8" spans="1:42" ht="24.95" customHeight="1" x14ac:dyDescent="0.35">
      <c r="A8" s="1515" t="s">
        <v>13</v>
      </c>
      <c r="B8" s="1516"/>
      <c r="C8" s="1517"/>
      <c r="D8" s="1518"/>
      <c r="E8" s="1516"/>
      <c r="F8" s="1517"/>
      <c r="G8" s="1518"/>
      <c r="H8" s="1516"/>
      <c r="I8" s="1517"/>
      <c r="J8" s="1518"/>
      <c r="K8" s="1516"/>
      <c r="L8" s="1517"/>
      <c r="M8" s="1518"/>
      <c r="N8" s="1520"/>
      <c r="O8" s="1519"/>
      <c r="P8" s="1521"/>
      <c r="Q8" s="1503"/>
      <c r="R8" s="1503"/>
    </row>
    <row r="9" spans="1:42" ht="24.95" customHeight="1" x14ac:dyDescent="0.35">
      <c r="A9" s="1522" t="s">
        <v>50</v>
      </c>
      <c r="B9" s="1051">
        <f>B10+B11+B12</f>
        <v>0</v>
      </c>
      <c r="C9" s="1052">
        <f>C10+C11+C12</f>
        <v>24</v>
      </c>
      <c r="D9" s="1060">
        <f>D10+D11+D12</f>
        <v>24</v>
      </c>
      <c r="E9" s="1051">
        <f t="shared" ref="E9:J9" si="0">E10+E11+E12</f>
        <v>22</v>
      </c>
      <c r="F9" s="1052">
        <f t="shared" si="0"/>
        <v>26</v>
      </c>
      <c r="G9" s="1060">
        <f t="shared" si="0"/>
        <v>48</v>
      </c>
      <c r="H9" s="1051">
        <f>H10</f>
        <v>11</v>
      </c>
      <c r="I9" s="1052">
        <f>I10</f>
        <v>3</v>
      </c>
      <c r="J9" s="1060">
        <f t="shared" si="0"/>
        <v>14</v>
      </c>
      <c r="K9" s="1051">
        <f>SUM(K10:K12)</f>
        <v>0</v>
      </c>
      <c r="L9" s="1052">
        <f>SUM(L10:L12)</f>
        <v>0</v>
      </c>
      <c r="M9" s="1060">
        <f>SUM(K9:L9)</f>
        <v>0</v>
      </c>
      <c r="N9" s="738">
        <f>N10+N11+N12</f>
        <v>33</v>
      </c>
      <c r="O9" s="1523">
        <f>O10+O11+O12</f>
        <v>53</v>
      </c>
      <c r="P9" s="1524">
        <f>P10+P11+P12</f>
        <v>86</v>
      </c>
      <c r="Q9" s="1503"/>
      <c r="R9" s="1503"/>
    </row>
    <row r="10" spans="1:42" ht="24.95" customHeight="1" x14ac:dyDescent="0.35">
      <c r="A10" s="1525" t="s">
        <v>18</v>
      </c>
      <c r="B10" s="1051">
        <v>0</v>
      </c>
      <c r="C10" s="1052">
        <v>16</v>
      </c>
      <c r="D10" s="1060">
        <f>B10+C10</f>
        <v>16</v>
      </c>
      <c r="E10" s="1051">
        <v>12</v>
      </c>
      <c r="F10" s="1052">
        <v>8</v>
      </c>
      <c r="G10" s="1060">
        <f t="shared" ref="G10:G16" si="1">SUM(E10:F10)</f>
        <v>20</v>
      </c>
      <c r="H10" s="1051">
        <v>11</v>
      </c>
      <c r="I10" s="1052">
        <v>3</v>
      </c>
      <c r="J10" s="1060">
        <f>SUM(H10:I10)</f>
        <v>14</v>
      </c>
      <c r="K10" s="1051">
        <v>0</v>
      </c>
      <c r="L10" s="1052">
        <v>0</v>
      </c>
      <c r="M10" s="1060">
        <f t="shared" ref="M10:M15" si="2">SUM(K10:L10)</f>
        <v>0</v>
      </c>
      <c r="N10" s="738">
        <f t="shared" ref="N10:N16" si="3">B10+E10+H10+K10</f>
        <v>23</v>
      </c>
      <c r="O10" s="1523">
        <f>I10+F10+C10</f>
        <v>27</v>
      </c>
      <c r="P10" s="1524">
        <f>SUM(N10:O10)</f>
        <v>50</v>
      </c>
      <c r="Q10" s="1503"/>
      <c r="R10" s="1503"/>
    </row>
    <row r="11" spans="1:42" s="28" customFormat="1" ht="24.95" customHeight="1" x14ac:dyDescent="0.35">
      <c r="A11" s="1527" t="s">
        <v>65</v>
      </c>
      <c r="B11" s="1051">
        <v>0</v>
      </c>
      <c r="C11" s="1052">
        <v>8</v>
      </c>
      <c r="D11" s="1060">
        <f>B11+C11</f>
        <v>8</v>
      </c>
      <c r="E11" s="1051">
        <v>10</v>
      </c>
      <c r="F11" s="1052">
        <v>15</v>
      </c>
      <c r="G11" s="1060">
        <f>E11+F11</f>
        <v>25</v>
      </c>
      <c r="H11" s="1051">
        <v>0</v>
      </c>
      <c r="I11" s="1052">
        <v>0</v>
      </c>
      <c r="J11" s="1060">
        <f>SUM(H11:I11)</f>
        <v>0</v>
      </c>
      <c r="K11" s="1051">
        <v>0</v>
      </c>
      <c r="L11" s="1052">
        <v>0</v>
      </c>
      <c r="M11" s="1060">
        <f t="shared" si="2"/>
        <v>0</v>
      </c>
      <c r="N11" s="738">
        <f t="shared" si="3"/>
        <v>10</v>
      </c>
      <c r="O11" s="1523">
        <f>C11+F11+I11+L11</f>
        <v>23</v>
      </c>
      <c r="P11" s="1524">
        <f>SUM(N11:O11)</f>
        <v>33</v>
      </c>
      <c r="Q11" s="1528"/>
      <c r="R11" s="1528"/>
    </row>
    <row r="12" spans="1:42" ht="24.95" customHeight="1" x14ac:dyDescent="0.35">
      <c r="A12" s="1529" t="s">
        <v>58</v>
      </c>
      <c r="B12" s="1053">
        <v>0</v>
      </c>
      <c r="C12" s="1054">
        <v>0</v>
      </c>
      <c r="D12" s="1060">
        <v>0</v>
      </c>
      <c r="E12" s="1053">
        <v>0</v>
      </c>
      <c r="F12" s="1054">
        <v>3</v>
      </c>
      <c r="G12" s="1060">
        <v>3</v>
      </c>
      <c r="H12" s="1053">
        <v>0</v>
      </c>
      <c r="I12" s="1054">
        <v>0</v>
      </c>
      <c r="J12" s="1060">
        <v>0</v>
      </c>
      <c r="K12" s="1053">
        <f>K23+K33</f>
        <v>0</v>
      </c>
      <c r="L12" s="1054">
        <f>L23++L33</f>
        <v>0</v>
      </c>
      <c r="M12" s="1060">
        <f t="shared" si="2"/>
        <v>0</v>
      </c>
      <c r="N12" s="738">
        <f t="shared" si="3"/>
        <v>0</v>
      </c>
      <c r="O12" s="1523">
        <f>C12+F12+I12+L12</f>
        <v>3</v>
      </c>
      <c r="P12" s="1524">
        <f>SUM(N12:O12)</f>
        <v>3</v>
      </c>
      <c r="Q12" s="1503"/>
      <c r="R12" s="1503"/>
    </row>
    <row r="13" spans="1:42" ht="24.95" customHeight="1" x14ac:dyDescent="0.35">
      <c r="A13" s="1531" t="s">
        <v>51</v>
      </c>
      <c r="B13" s="1051">
        <f>B14+B15+B16</f>
        <v>64</v>
      </c>
      <c r="C13" s="1052">
        <f>C14+C15+C16</f>
        <v>51</v>
      </c>
      <c r="D13" s="1060">
        <f>D14+D15+D16</f>
        <v>115</v>
      </c>
      <c r="E13" s="1051">
        <f>E14+E15+E16</f>
        <v>71</v>
      </c>
      <c r="F13" s="1052">
        <f>F14+F15+F16</f>
        <v>63</v>
      </c>
      <c r="G13" s="1060">
        <f t="shared" ref="G13:M13" si="4">G14+G15+G16</f>
        <v>134</v>
      </c>
      <c r="H13" s="1051">
        <f t="shared" si="4"/>
        <v>92</v>
      </c>
      <c r="I13" s="1052">
        <f t="shared" si="4"/>
        <v>34</v>
      </c>
      <c r="J13" s="1060">
        <f t="shared" si="4"/>
        <v>126</v>
      </c>
      <c r="K13" s="1051">
        <f t="shared" si="4"/>
        <v>39</v>
      </c>
      <c r="L13" s="1052">
        <f t="shared" si="4"/>
        <v>11</v>
      </c>
      <c r="M13" s="1060">
        <f t="shared" si="4"/>
        <v>50</v>
      </c>
      <c r="N13" s="738">
        <f>B13+E13+H13+K13</f>
        <v>266</v>
      </c>
      <c r="O13" s="1523">
        <f>O14+O15+O16</f>
        <v>159</v>
      </c>
      <c r="P13" s="1524">
        <f>P14+P15+P16</f>
        <v>425</v>
      </c>
      <c r="Q13" s="1503"/>
      <c r="R13" s="1503"/>
    </row>
    <row r="14" spans="1:42" s="28" customFormat="1" ht="24.95" customHeight="1" x14ac:dyDescent="0.35">
      <c r="A14" s="1532" t="s">
        <v>18</v>
      </c>
      <c r="B14" s="1051">
        <v>34</v>
      </c>
      <c r="C14" s="1052">
        <v>24</v>
      </c>
      <c r="D14" s="1060">
        <f>B14+C14</f>
        <v>58</v>
      </c>
      <c r="E14" s="1051">
        <v>40</v>
      </c>
      <c r="F14" s="1052">
        <v>32</v>
      </c>
      <c r="G14" s="1060">
        <f>E14+F14</f>
        <v>72</v>
      </c>
      <c r="H14" s="1051">
        <v>39</v>
      </c>
      <c r="I14" s="1052">
        <v>8</v>
      </c>
      <c r="J14" s="1060">
        <f>H14+I14</f>
        <v>47</v>
      </c>
      <c r="K14" s="1051">
        <v>39</v>
      </c>
      <c r="L14" s="1052">
        <v>11</v>
      </c>
      <c r="M14" s="1060">
        <f>K14+L14</f>
        <v>50</v>
      </c>
      <c r="N14" s="738">
        <f>K14+H14+E14+B14</f>
        <v>152</v>
      </c>
      <c r="O14" s="1523">
        <f>L14+I14+F14+C14</f>
        <v>75</v>
      </c>
      <c r="P14" s="1524">
        <f>D14+G14+J14+M14</f>
        <v>227</v>
      </c>
      <c r="Q14" s="1528"/>
      <c r="R14" s="1528"/>
    </row>
    <row r="15" spans="1:42" ht="32.25" customHeight="1" x14ac:dyDescent="0.35">
      <c r="A15" s="1533" t="s">
        <v>65</v>
      </c>
      <c r="B15" s="1051">
        <v>30</v>
      </c>
      <c r="C15" s="1052">
        <v>13</v>
      </c>
      <c r="D15" s="1060">
        <f>B15+C15</f>
        <v>43</v>
      </c>
      <c r="E15" s="1051">
        <v>31</v>
      </c>
      <c r="F15" s="1052">
        <v>15</v>
      </c>
      <c r="G15" s="1060">
        <f t="shared" si="1"/>
        <v>46</v>
      </c>
      <c r="H15" s="1051">
        <v>40</v>
      </c>
      <c r="I15" s="1052">
        <v>21</v>
      </c>
      <c r="J15" s="1060">
        <f>H15+I15</f>
        <v>61</v>
      </c>
      <c r="K15" s="1051">
        <v>0</v>
      </c>
      <c r="L15" s="1052">
        <v>0</v>
      </c>
      <c r="M15" s="1060">
        <f t="shared" si="2"/>
        <v>0</v>
      </c>
      <c r="N15" s="738">
        <f>B15+E15+H15</f>
        <v>101</v>
      </c>
      <c r="O15" s="1523">
        <f>C15+F15+I15</f>
        <v>49</v>
      </c>
      <c r="P15" s="1524">
        <f>N15+O15</f>
        <v>150</v>
      </c>
      <c r="Q15" s="1503"/>
      <c r="R15" s="1503"/>
    </row>
    <row r="16" spans="1:42" ht="32.25" customHeight="1" thickBot="1" x14ac:dyDescent="0.4">
      <c r="A16" s="1529" t="s">
        <v>58</v>
      </c>
      <c r="B16" s="1053">
        <v>0</v>
      </c>
      <c r="C16" s="1054">
        <v>14</v>
      </c>
      <c r="D16" s="1060">
        <f>B16+C16</f>
        <v>14</v>
      </c>
      <c r="E16" s="1053">
        <v>0</v>
      </c>
      <c r="F16" s="1054">
        <v>16</v>
      </c>
      <c r="G16" s="1060">
        <f t="shared" si="1"/>
        <v>16</v>
      </c>
      <c r="H16" s="1053">
        <v>13</v>
      </c>
      <c r="I16" s="1054">
        <v>5</v>
      </c>
      <c r="J16" s="1060">
        <f>H16+I16</f>
        <v>18</v>
      </c>
      <c r="K16" s="1053">
        <v>0</v>
      </c>
      <c r="L16" s="1054">
        <v>0</v>
      </c>
      <c r="M16" s="1060">
        <v>0</v>
      </c>
      <c r="N16" s="738">
        <f t="shared" si="3"/>
        <v>13</v>
      </c>
      <c r="O16" s="1523">
        <f>C16+F16+I16</f>
        <v>35</v>
      </c>
      <c r="P16" s="1524">
        <f>N16+O16</f>
        <v>48</v>
      </c>
      <c r="Q16" s="1503"/>
      <c r="R16" s="1503"/>
    </row>
    <row r="17" spans="1:18" ht="32.25" customHeight="1" thickBot="1" x14ac:dyDescent="0.4">
      <c r="A17" s="1534" t="s">
        <v>10</v>
      </c>
      <c r="B17" s="1062">
        <f>B13+B9</f>
        <v>64</v>
      </c>
      <c r="C17" s="1586">
        <f>C13+C9</f>
        <v>75</v>
      </c>
      <c r="D17" s="1587">
        <f>D13+D9</f>
        <v>139</v>
      </c>
      <c r="E17" s="1062">
        <f t="shared" ref="E17:M17" si="5">E13+E9</f>
        <v>93</v>
      </c>
      <c r="F17" s="1586">
        <f t="shared" si="5"/>
        <v>89</v>
      </c>
      <c r="G17" s="1587">
        <f>G13+G9</f>
        <v>182</v>
      </c>
      <c r="H17" s="1062">
        <f>H13+H9</f>
        <v>103</v>
      </c>
      <c r="I17" s="1586">
        <f t="shared" si="5"/>
        <v>37</v>
      </c>
      <c r="J17" s="1587">
        <f>J13+J9</f>
        <v>140</v>
      </c>
      <c r="K17" s="1062">
        <f t="shared" si="5"/>
        <v>39</v>
      </c>
      <c r="L17" s="1586">
        <f t="shared" si="5"/>
        <v>11</v>
      </c>
      <c r="M17" s="1587">
        <f t="shared" si="5"/>
        <v>50</v>
      </c>
      <c r="N17" s="1535">
        <f>B17+E17+H17+K17</f>
        <v>299</v>
      </c>
      <c r="O17" s="1535">
        <f>C17+F17+I17++L17</f>
        <v>212</v>
      </c>
      <c r="P17" s="753">
        <f>P13+P9</f>
        <v>511</v>
      </c>
      <c r="Q17" s="1503"/>
      <c r="R17" s="1503"/>
    </row>
    <row r="18" spans="1:18" ht="26.25" customHeight="1" thickBot="1" x14ac:dyDescent="0.4">
      <c r="A18" s="1534" t="s">
        <v>14</v>
      </c>
      <c r="B18" s="1536"/>
      <c r="C18" s="1596"/>
      <c r="D18" s="1597"/>
      <c r="E18" s="1055"/>
      <c r="F18" s="1063"/>
      <c r="G18" s="1064"/>
      <c r="H18" s="1055"/>
      <c r="I18" s="1063"/>
      <c r="J18" s="1064"/>
      <c r="K18" s="1055"/>
      <c r="L18" s="1063"/>
      <c r="M18" s="1064"/>
      <c r="N18" s="1538"/>
      <c r="O18" s="1537"/>
      <c r="P18" s="1539"/>
      <c r="Q18" s="1503"/>
      <c r="R18" s="1503"/>
    </row>
    <row r="19" spans="1:18" ht="30.6" customHeight="1" x14ac:dyDescent="0.35">
      <c r="A19" s="1534" t="s">
        <v>9</v>
      </c>
      <c r="B19" s="1540"/>
      <c r="C19" s="1541"/>
      <c r="D19" s="1542"/>
      <c r="E19" s="1540"/>
      <c r="F19" s="1541"/>
      <c r="G19" s="1542"/>
      <c r="H19" s="1540"/>
      <c r="I19" s="1541" t="s">
        <v>5</v>
      </c>
      <c r="J19" s="1542"/>
      <c r="K19" s="1540"/>
      <c r="L19" s="1541"/>
      <c r="M19" s="1542"/>
      <c r="N19" s="1127"/>
      <c r="O19" s="1543"/>
      <c r="P19" s="1544"/>
      <c r="Q19" s="1545"/>
      <c r="R19" s="1545"/>
    </row>
    <row r="20" spans="1:18" ht="30.6" customHeight="1" x14ac:dyDescent="0.35">
      <c r="A20" s="1522" t="s">
        <v>50</v>
      </c>
      <c r="B20" s="1051">
        <f t="shared" ref="B20:G20" si="6">B21+B22+B23</f>
        <v>0</v>
      </c>
      <c r="C20" s="1052">
        <f t="shared" si="6"/>
        <v>24</v>
      </c>
      <c r="D20" s="1060">
        <f t="shared" si="6"/>
        <v>24</v>
      </c>
      <c r="E20" s="1051">
        <f t="shared" si="6"/>
        <v>22</v>
      </c>
      <c r="F20" s="1052">
        <f t="shared" si="6"/>
        <v>26</v>
      </c>
      <c r="G20" s="1060">
        <f t="shared" si="6"/>
        <v>48</v>
      </c>
      <c r="H20" s="1051">
        <f>H21</f>
        <v>11</v>
      </c>
      <c r="I20" s="1052">
        <f>I21</f>
        <v>3</v>
      </c>
      <c r="J20" s="1060">
        <f>J21+J22+J23</f>
        <v>14</v>
      </c>
      <c r="K20" s="1051">
        <f>SUM(K21:K23)</f>
        <v>0</v>
      </c>
      <c r="L20" s="1052">
        <f>SUM(L21:L23)</f>
        <v>0</v>
      </c>
      <c r="M20" s="1060">
        <f>SUM(K20:L20)</f>
        <v>0</v>
      </c>
      <c r="N20" s="738">
        <f>N21+N22+N23</f>
        <v>33</v>
      </c>
      <c r="O20" s="1523">
        <f>O21+O22+O23</f>
        <v>53</v>
      </c>
      <c r="P20" s="1524">
        <f>P21+P22+P23</f>
        <v>86</v>
      </c>
      <c r="Q20" s="29"/>
      <c r="R20" s="29"/>
    </row>
    <row r="21" spans="1:18" ht="30.75" customHeight="1" x14ac:dyDescent="0.35">
      <c r="A21" s="1525" t="s">
        <v>18</v>
      </c>
      <c r="B21" s="1051">
        <v>0</v>
      </c>
      <c r="C21" s="1052">
        <v>16</v>
      </c>
      <c r="D21" s="1060">
        <f>B21+C21</f>
        <v>16</v>
      </c>
      <c r="E21" s="1051">
        <v>12</v>
      </c>
      <c r="F21" s="1052">
        <v>8</v>
      </c>
      <c r="G21" s="1060">
        <f>SUM(E21:F21)</f>
        <v>20</v>
      </c>
      <c r="H21" s="1051">
        <v>11</v>
      </c>
      <c r="I21" s="1052">
        <v>3</v>
      </c>
      <c r="J21" s="1060">
        <f>SUM(H21:I21)</f>
        <v>14</v>
      </c>
      <c r="K21" s="1051">
        <v>0</v>
      </c>
      <c r="L21" s="1052">
        <v>0</v>
      </c>
      <c r="M21" s="1060">
        <f>SUM(K21:L21)</f>
        <v>0</v>
      </c>
      <c r="N21" s="738">
        <f>B21+E21+H21+K21</f>
        <v>23</v>
      </c>
      <c r="O21" s="1523">
        <f>I21+F21+C21</f>
        <v>27</v>
      </c>
      <c r="P21" s="1524">
        <f>SUM(N21:O21)</f>
        <v>50</v>
      </c>
      <c r="Q21" s="29"/>
      <c r="R21" s="29"/>
    </row>
    <row r="22" spans="1:18" ht="24.95" customHeight="1" x14ac:dyDescent="0.35">
      <c r="A22" s="1527" t="s">
        <v>65</v>
      </c>
      <c r="B22" s="1051">
        <v>0</v>
      </c>
      <c r="C22" s="1052">
        <v>8</v>
      </c>
      <c r="D22" s="1060">
        <f>B22+C22</f>
        <v>8</v>
      </c>
      <c r="E22" s="1051">
        <v>10</v>
      </c>
      <c r="F22" s="1052">
        <v>15</v>
      </c>
      <c r="G22" s="1060">
        <f>E22+F22</f>
        <v>25</v>
      </c>
      <c r="H22" s="1051">
        <v>0</v>
      </c>
      <c r="I22" s="1052">
        <v>0</v>
      </c>
      <c r="J22" s="1060">
        <f>SUM(H22:I22)</f>
        <v>0</v>
      </c>
      <c r="K22" s="1051">
        <v>0</v>
      </c>
      <c r="L22" s="1052">
        <v>0</v>
      </c>
      <c r="M22" s="1060">
        <f>SUM(K22:L22)</f>
        <v>0</v>
      </c>
      <c r="N22" s="738">
        <f>B22+E22+H22+K22</f>
        <v>10</v>
      </c>
      <c r="O22" s="1523">
        <f>C22+F22+I22+L22</f>
        <v>23</v>
      </c>
      <c r="P22" s="1524">
        <f>SUM(N22:O22)</f>
        <v>33</v>
      </c>
      <c r="Q22" s="29"/>
      <c r="R22" s="29"/>
    </row>
    <row r="23" spans="1:18" ht="30" customHeight="1" x14ac:dyDescent="0.35">
      <c r="A23" s="1529" t="s">
        <v>58</v>
      </c>
      <c r="B23" s="1053">
        <v>0</v>
      </c>
      <c r="C23" s="1054">
        <v>0</v>
      </c>
      <c r="D23" s="1060">
        <v>0</v>
      </c>
      <c r="E23" s="1053">
        <v>0</v>
      </c>
      <c r="F23" s="1054">
        <v>3</v>
      </c>
      <c r="G23" s="1060">
        <v>3</v>
      </c>
      <c r="H23" s="1053">
        <v>0</v>
      </c>
      <c r="I23" s="1054">
        <v>0</v>
      </c>
      <c r="J23" s="1060">
        <v>0</v>
      </c>
      <c r="K23" s="1053">
        <f>K34+K44</f>
        <v>0</v>
      </c>
      <c r="L23" s="1054">
        <f>L34++L44</f>
        <v>0</v>
      </c>
      <c r="M23" s="1060">
        <f>SUM(K23:L23)</f>
        <v>0</v>
      </c>
      <c r="N23" s="738">
        <f>B23+E23+H23+K23</f>
        <v>0</v>
      </c>
      <c r="O23" s="1523">
        <f>C23+F23+I23+L23</f>
        <v>3</v>
      </c>
      <c r="P23" s="1524">
        <f>SUM(N23:O23)</f>
        <v>3</v>
      </c>
      <c r="Q23" s="29"/>
      <c r="R23" s="29"/>
    </row>
    <row r="24" spans="1:18" ht="26.25" customHeight="1" x14ac:dyDescent="0.35">
      <c r="A24" s="1531" t="s">
        <v>51</v>
      </c>
      <c r="B24" s="1051">
        <f>B25+B26+B27</f>
        <v>64</v>
      </c>
      <c r="C24" s="1052">
        <f>C25+C26+C27</f>
        <v>51</v>
      </c>
      <c r="D24" s="1060">
        <f>D25+D26+D27</f>
        <v>115</v>
      </c>
      <c r="E24" s="1051">
        <f>E25+E26+E27</f>
        <v>71</v>
      </c>
      <c r="F24" s="1052">
        <f>F25+F26+F27</f>
        <v>62</v>
      </c>
      <c r="G24" s="1060">
        <f t="shared" ref="G24:L24" si="7">G25+G26+G27</f>
        <v>133</v>
      </c>
      <c r="H24" s="1051">
        <f t="shared" si="7"/>
        <v>92</v>
      </c>
      <c r="I24" s="1052">
        <f t="shared" si="7"/>
        <v>33</v>
      </c>
      <c r="J24" s="1060">
        <f t="shared" si="7"/>
        <v>125</v>
      </c>
      <c r="K24" s="1051">
        <v>39</v>
      </c>
      <c r="L24" s="1052">
        <f t="shared" si="7"/>
        <v>11</v>
      </c>
      <c r="M24" s="1060">
        <f>K24+L24</f>
        <v>50</v>
      </c>
      <c r="N24" s="738">
        <f>B24+E24+H24+K24</f>
        <v>266</v>
      </c>
      <c r="O24" s="1523">
        <f>O25+O26+O27</f>
        <v>157</v>
      </c>
      <c r="P24" s="1524">
        <f>P25+P26+P27</f>
        <v>423</v>
      </c>
      <c r="Q24" s="29"/>
      <c r="R24" s="29"/>
    </row>
    <row r="25" spans="1:18" ht="29.25" customHeight="1" x14ac:dyDescent="0.35">
      <c r="A25" s="1532" t="s">
        <v>18</v>
      </c>
      <c r="B25" s="1051">
        <v>34</v>
      </c>
      <c r="C25" s="1052">
        <v>24</v>
      </c>
      <c r="D25" s="1060">
        <f>B25+C25</f>
        <v>58</v>
      </c>
      <c r="E25" s="1051">
        <v>40</v>
      </c>
      <c r="F25" s="1052">
        <v>31</v>
      </c>
      <c r="G25" s="1060">
        <f>E25+F25</f>
        <v>71</v>
      </c>
      <c r="H25" s="1051">
        <v>39</v>
      </c>
      <c r="I25" s="1052">
        <v>7</v>
      </c>
      <c r="J25" s="1060">
        <f>H25+I25</f>
        <v>46</v>
      </c>
      <c r="K25" s="1051">
        <v>39</v>
      </c>
      <c r="L25" s="1052">
        <v>11</v>
      </c>
      <c r="M25" s="1060">
        <f>K25+L25</f>
        <v>50</v>
      </c>
      <c r="N25" s="738">
        <f>K25+H25+E25+B25</f>
        <v>152</v>
      </c>
      <c r="O25" s="1523">
        <f>L25+I25+F25+C25</f>
        <v>73</v>
      </c>
      <c r="P25" s="1524">
        <f>D25+G25+J25+M25</f>
        <v>225</v>
      </c>
      <c r="Q25" s="29"/>
      <c r="R25" s="29"/>
    </row>
    <row r="26" spans="1:18" ht="30.75" customHeight="1" x14ac:dyDescent="0.35">
      <c r="A26" s="1527" t="s">
        <v>65</v>
      </c>
      <c r="B26" s="1051">
        <v>30</v>
      </c>
      <c r="C26" s="1052">
        <v>13</v>
      </c>
      <c r="D26" s="1060">
        <f>B26+C26</f>
        <v>43</v>
      </c>
      <c r="E26" s="1051">
        <v>31</v>
      </c>
      <c r="F26" s="1052">
        <v>15</v>
      </c>
      <c r="G26" s="1060">
        <f>SUM(E26:F26)</f>
        <v>46</v>
      </c>
      <c r="H26" s="1051">
        <v>40</v>
      </c>
      <c r="I26" s="1052">
        <v>21</v>
      </c>
      <c r="J26" s="1060">
        <f>H26+I26</f>
        <v>61</v>
      </c>
      <c r="K26" s="1051">
        <v>0</v>
      </c>
      <c r="L26" s="1052">
        <v>0</v>
      </c>
      <c r="M26" s="1060">
        <f>SUM(K26:L26)</f>
        <v>0</v>
      </c>
      <c r="N26" s="738">
        <f>B26+E26+H26</f>
        <v>101</v>
      </c>
      <c r="O26" s="1523">
        <f>C26+F26+I26</f>
        <v>49</v>
      </c>
      <c r="P26" s="1524">
        <f>N26+O26</f>
        <v>150</v>
      </c>
      <c r="Q26" s="29"/>
      <c r="R26" s="29"/>
    </row>
    <row r="27" spans="1:18" ht="33.75" customHeight="1" thickBot="1" x14ac:dyDescent="0.4">
      <c r="A27" s="1529" t="s">
        <v>58</v>
      </c>
      <c r="B27" s="1053">
        <v>0</v>
      </c>
      <c r="C27" s="1054">
        <v>14</v>
      </c>
      <c r="D27" s="1060">
        <f>B27+C27</f>
        <v>14</v>
      </c>
      <c r="E27" s="1053">
        <v>0</v>
      </c>
      <c r="F27" s="1054">
        <v>16</v>
      </c>
      <c r="G27" s="1060">
        <f>SUM(E27:F27)</f>
        <v>16</v>
      </c>
      <c r="H27" s="1053">
        <v>13</v>
      </c>
      <c r="I27" s="1054">
        <v>5</v>
      </c>
      <c r="J27" s="1060">
        <f>H27+I27</f>
        <v>18</v>
      </c>
      <c r="K27" s="1053">
        <v>0</v>
      </c>
      <c r="L27" s="1054">
        <v>0</v>
      </c>
      <c r="M27" s="1060">
        <v>0</v>
      </c>
      <c r="N27" s="738">
        <f>B27+E27+H27+K27</f>
        <v>13</v>
      </c>
      <c r="O27" s="1523">
        <f>C27+F27+I27</f>
        <v>35</v>
      </c>
      <c r="P27" s="1524">
        <f>N27+O27</f>
        <v>48</v>
      </c>
      <c r="Q27" s="29"/>
      <c r="R27" s="29"/>
    </row>
    <row r="28" spans="1:18" ht="36" customHeight="1" thickBot="1" x14ac:dyDescent="0.4">
      <c r="A28" s="1546" t="s">
        <v>6</v>
      </c>
      <c r="B28" s="1062">
        <f t="shared" ref="B28:J28" si="8">B24+B20</f>
        <v>64</v>
      </c>
      <c r="C28" s="1586">
        <f t="shared" si="8"/>
        <v>75</v>
      </c>
      <c r="D28" s="1587">
        <f t="shared" si="8"/>
        <v>139</v>
      </c>
      <c r="E28" s="1062">
        <f t="shared" si="8"/>
        <v>93</v>
      </c>
      <c r="F28" s="1586">
        <f t="shared" si="8"/>
        <v>88</v>
      </c>
      <c r="G28" s="1587">
        <f t="shared" si="8"/>
        <v>181</v>
      </c>
      <c r="H28" s="1062">
        <f t="shared" si="8"/>
        <v>103</v>
      </c>
      <c r="I28" s="1586">
        <f t="shared" si="8"/>
        <v>36</v>
      </c>
      <c r="J28" s="1587">
        <f t="shared" si="8"/>
        <v>139</v>
      </c>
      <c r="K28" s="1062">
        <f>K24+K20</f>
        <v>39</v>
      </c>
      <c r="L28" s="1062">
        <f t="shared" ref="L28" si="9">L24+L20</f>
        <v>11</v>
      </c>
      <c r="M28" s="1062">
        <f>M24+M20</f>
        <v>50</v>
      </c>
      <c r="N28" s="1535">
        <f>B28+E28+H28+K28</f>
        <v>299</v>
      </c>
      <c r="O28" s="1535">
        <f>C28+F28+I28++L28</f>
        <v>210</v>
      </c>
      <c r="P28" s="753">
        <f>P24+P20</f>
        <v>509</v>
      </c>
      <c r="Q28" s="29"/>
      <c r="R28" s="29"/>
    </row>
    <row r="29" spans="1:18" ht="36.75" customHeight="1" thickBot="1" x14ac:dyDescent="0.4">
      <c r="A29" s="1547" t="s">
        <v>15</v>
      </c>
      <c r="B29" s="1548"/>
      <c r="C29" s="1549"/>
      <c r="D29" s="1550"/>
      <c r="E29" s="1548"/>
      <c r="F29" s="1549"/>
      <c r="G29" s="1550"/>
      <c r="H29" s="1540"/>
      <c r="I29" s="1541"/>
      <c r="J29" s="1551"/>
      <c r="K29" s="1540"/>
      <c r="L29" s="1541"/>
      <c r="M29" s="1551"/>
      <c r="N29" s="1552"/>
      <c r="O29" s="1553"/>
      <c r="P29" s="1554"/>
      <c r="Q29" s="1555"/>
      <c r="R29" s="1555"/>
    </row>
    <row r="30" spans="1:18" ht="39" customHeight="1" x14ac:dyDescent="0.35">
      <c r="A30" s="1556" t="s">
        <v>50</v>
      </c>
      <c r="B30" s="1557">
        <f>SUM(B31:B33)</f>
        <v>0</v>
      </c>
      <c r="C30" s="1588">
        <f t="shared" ref="C30:M30" si="10">SUM(C31:C33)</f>
        <v>0</v>
      </c>
      <c r="D30" s="1589">
        <v>0</v>
      </c>
      <c r="E30" s="1557">
        <f t="shared" si="10"/>
        <v>0</v>
      </c>
      <c r="F30" s="1588">
        <f t="shared" si="10"/>
        <v>0</v>
      </c>
      <c r="G30" s="1589">
        <f t="shared" si="10"/>
        <v>0</v>
      </c>
      <c r="H30" s="1557">
        <f t="shared" si="10"/>
        <v>0</v>
      </c>
      <c r="I30" s="1588">
        <f t="shared" si="10"/>
        <v>0</v>
      </c>
      <c r="J30" s="1589">
        <f t="shared" si="10"/>
        <v>0</v>
      </c>
      <c r="K30" s="1557">
        <f t="shared" si="10"/>
        <v>0</v>
      </c>
      <c r="L30" s="1588">
        <f t="shared" si="10"/>
        <v>0</v>
      </c>
      <c r="M30" s="1589">
        <f t="shared" si="10"/>
        <v>0</v>
      </c>
      <c r="N30" s="1558">
        <f>B30+E30+H30+K30</f>
        <v>0</v>
      </c>
      <c r="O30" s="1559">
        <f>C30+F30+I30+L30</f>
        <v>0</v>
      </c>
      <c r="P30" s="1560">
        <f>SUM(N30:O30)</f>
        <v>0</v>
      </c>
      <c r="Q30" s="1561"/>
      <c r="R30" s="1561"/>
    </row>
    <row r="31" spans="1:18" ht="26.25" customHeight="1" x14ac:dyDescent="0.35">
      <c r="A31" s="1562" t="s">
        <v>18</v>
      </c>
      <c r="B31" s="1051">
        <v>0</v>
      </c>
      <c r="C31" s="1052">
        <v>0</v>
      </c>
      <c r="D31" s="1060">
        <v>0</v>
      </c>
      <c r="E31" s="1051">
        <v>0</v>
      </c>
      <c r="F31" s="1052">
        <v>0</v>
      </c>
      <c r="G31" s="1060">
        <v>0</v>
      </c>
      <c r="H31" s="1051">
        <v>0</v>
      </c>
      <c r="I31" s="1052">
        <v>0</v>
      </c>
      <c r="J31" s="1060">
        <v>0</v>
      </c>
      <c r="K31" s="1051">
        <v>0</v>
      </c>
      <c r="L31" s="1052">
        <v>0</v>
      </c>
      <c r="M31" s="1060">
        <v>0</v>
      </c>
      <c r="N31" s="738">
        <f t="shared" ref="N31:O37" si="11">B31+E31+H31+K31</f>
        <v>0</v>
      </c>
      <c r="O31" s="1523">
        <f t="shared" si="11"/>
        <v>0</v>
      </c>
      <c r="P31" s="1524">
        <f t="shared" ref="P31:P37" si="12">SUM(N31:O31)</f>
        <v>0</v>
      </c>
      <c r="Q31" s="1561"/>
      <c r="R31" s="1561"/>
    </row>
    <row r="32" spans="1:18" ht="35.25" customHeight="1" x14ac:dyDescent="0.35">
      <c r="A32" s="1564" t="s">
        <v>65</v>
      </c>
      <c r="B32" s="1051">
        <v>0</v>
      </c>
      <c r="C32" s="1052">
        <v>0</v>
      </c>
      <c r="D32" s="1060">
        <v>0</v>
      </c>
      <c r="E32" s="1051">
        <v>0</v>
      </c>
      <c r="F32" s="1052">
        <v>0</v>
      </c>
      <c r="G32" s="1060">
        <v>0</v>
      </c>
      <c r="H32" s="1051">
        <v>0</v>
      </c>
      <c r="I32" s="1052">
        <v>0</v>
      </c>
      <c r="J32" s="1060">
        <f t="shared" ref="J32:J37" si="13">H32+I32</f>
        <v>0</v>
      </c>
      <c r="K32" s="1051">
        <v>0</v>
      </c>
      <c r="L32" s="1052">
        <v>0</v>
      </c>
      <c r="M32" s="1060">
        <v>0</v>
      </c>
      <c r="N32" s="738">
        <f t="shared" si="11"/>
        <v>0</v>
      </c>
      <c r="O32" s="1523">
        <f t="shared" si="11"/>
        <v>0</v>
      </c>
      <c r="P32" s="1524">
        <f t="shared" si="12"/>
        <v>0</v>
      </c>
      <c r="Q32" s="1561"/>
      <c r="R32" s="1561"/>
    </row>
    <row r="33" spans="1:18" ht="26.25" customHeight="1" x14ac:dyDescent="0.35">
      <c r="A33" s="1529" t="s">
        <v>58</v>
      </c>
      <c r="B33" s="1053">
        <v>0</v>
      </c>
      <c r="C33" s="1054">
        <v>0</v>
      </c>
      <c r="D33" s="1061">
        <v>0</v>
      </c>
      <c r="E33" s="1053">
        <v>0</v>
      </c>
      <c r="F33" s="1054">
        <v>0</v>
      </c>
      <c r="G33" s="1061">
        <f>SUM(E33:F33)</f>
        <v>0</v>
      </c>
      <c r="H33" s="1053">
        <v>0</v>
      </c>
      <c r="I33" s="1054">
        <v>0</v>
      </c>
      <c r="J33" s="1061">
        <f t="shared" si="13"/>
        <v>0</v>
      </c>
      <c r="K33" s="1053">
        <v>0</v>
      </c>
      <c r="L33" s="1054">
        <v>0</v>
      </c>
      <c r="M33" s="1061">
        <f>SUM(K33:L33)</f>
        <v>0</v>
      </c>
      <c r="N33" s="738">
        <f t="shared" si="11"/>
        <v>0</v>
      </c>
      <c r="O33" s="1523">
        <f t="shared" si="11"/>
        <v>0</v>
      </c>
      <c r="P33" s="1524">
        <f t="shared" si="12"/>
        <v>0</v>
      </c>
      <c r="Q33" s="1555"/>
      <c r="R33" s="1555"/>
    </row>
    <row r="34" spans="1:18" ht="33.75" customHeight="1" x14ac:dyDescent="0.35">
      <c r="A34" s="1567" t="s">
        <v>51</v>
      </c>
      <c r="B34" s="1051">
        <v>0</v>
      </c>
      <c r="C34" s="1052">
        <v>0</v>
      </c>
      <c r="D34" s="1060">
        <v>0</v>
      </c>
      <c r="E34" s="1051">
        <f>SUM(E35:E37)</f>
        <v>0</v>
      </c>
      <c r="F34" s="1052">
        <f>F35</f>
        <v>1</v>
      </c>
      <c r="G34" s="1060">
        <f>E34+F34</f>
        <v>1</v>
      </c>
      <c r="H34" s="1051">
        <v>0</v>
      </c>
      <c r="I34" s="1052">
        <f>SUM(I35:I37)</f>
        <v>1</v>
      </c>
      <c r="J34" s="1060">
        <f t="shared" si="13"/>
        <v>1</v>
      </c>
      <c r="K34" s="1051">
        <v>0</v>
      </c>
      <c r="L34" s="1052">
        <f>SUM(L35:L37)</f>
        <v>0</v>
      </c>
      <c r="M34" s="1060">
        <v>0</v>
      </c>
      <c r="N34" s="738">
        <v>0</v>
      </c>
      <c r="O34" s="1523">
        <f>O35+O36+O37</f>
        <v>2</v>
      </c>
      <c r="P34" s="1524">
        <f>P35+P36+P37</f>
        <v>2</v>
      </c>
      <c r="Q34" s="1555"/>
      <c r="R34" s="1555"/>
    </row>
    <row r="35" spans="1:18" ht="36.75" customHeight="1" x14ac:dyDescent="0.35">
      <c r="A35" s="1568" t="s">
        <v>18</v>
      </c>
      <c r="B35" s="1051">
        <v>0</v>
      </c>
      <c r="C35" s="1052">
        <v>0</v>
      </c>
      <c r="D35" s="1060">
        <v>0</v>
      </c>
      <c r="E35" s="1051">
        <v>0</v>
      </c>
      <c r="F35" s="1052">
        <v>1</v>
      </c>
      <c r="G35" s="1060">
        <f>E35+F35</f>
        <v>1</v>
      </c>
      <c r="H35" s="1051">
        <v>0</v>
      </c>
      <c r="I35" s="1052">
        <v>1</v>
      </c>
      <c r="J35" s="1060">
        <f t="shared" si="13"/>
        <v>1</v>
      </c>
      <c r="K35" s="1051">
        <v>0</v>
      </c>
      <c r="L35" s="1052">
        <v>0</v>
      </c>
      <c r="M35" s="1060">
        <v>0</v>
      </c>
      <c r="N35" s="738">
        <v>0</v>
      </c>
      <c r="O35" s="1523">
        <f t="shared" si="11"/>
        <v>2</v>
      </c>
      <c r="P35" s="1524">
        <f>O35+N35</f>
        <v>2</v>
      </c>
      <c r="Q35" s="1555"/>
      <c r="R35" s="1555"/>
    </row>
    <row r="36" spans="1:18" ht="26.25" x14ac:dyDescent="0.35">
      <c r="A36" s="1564" t="s">
        <v>65</v>
      </c>
      <c r="B36" s="1051">
        <v>0</v>
      </c>
      <c r="C36" s="1052">
        <v>0</v>
      </c>
      <c r="D36" s="1068">
        <v>0</v>
      </c>
      <c r="E36" s="1051">
        <v>0</v>
      </c>
      <c r="F36" s="1052">
        <v>0</v>
      </c>
      <c r="G36" s="1060">
        <f>E36+F36</f>
        <v>0</v>
      </c>
      <c r="H36" s="1051">
        <v>0</v>
      </c>
      <c r="I36" s="1052">
        <v>0</v>
      </c>
      <c r="J36" s="1060">
        <f t="shared" si="13"/>
        <v>0</v>
      </c>
      <c r="K36" s="1051">
        <v>0</v>
      </c>
      <c r="L36" s="1052">
        <v>0</v>
      </c>
      <c r="M36" s="1060">
        <v>0</v>
      </c>
      <c r="N36" s="738">
        <f t="shared" si="11"/>
        <v>0</v>
      </c>
      <c r="O36" s="1523">
        <f t="shared" si="11"/>
        <v>0</v>
      </c>
      <c r="P36" s="1524">
        <f t="shared" si="12"/>
        <v>0</v>
      </c>
      <c r="Q36" s="1555"/>
      <c r="R36" s="1555"/>
    </row>
    <row r="37" spans="1:18" ht="27" thickBot="1" x14ac:dyDescent="0.4">
      <c r="A37" s="1569" t="s">
        <v>58</v>
      </c>
      <c r="B37" s="1065">
        <v>0</v>
      </c>
      <c r="C37" s="1066">
        <v>0</v>
      </c>
      <c r="D37" s="1591">
        <v>0</v>
      </c>
      <c r="E37" s="1065">
        <v>0</v>
      </c>
      <c r="F37" s="1066">
        <v>0</v>
      </c>
      <c r="G37" s="1590">
        <f>E37+F37</f>
        <v>0</v>
      </c>
      <c r="H37" s="1065">
        <v>0</v>
      </c>
      <c r="I37" s="1066">
        <v>0</v>
      </c>
      <c r="J37" s="1590">
        <f t="shared" si="13"/>
        <v>0</v>
      </c>
      <c r="K37" s="1570">
        <v>0</v>
      </c>
      <c r="L37" s="1066">
        <v>0</v>
      </c>
      <c r="M37" s="1571">
        <f>SUM(K37:L37)</f>
        <v>0</v>
      </c>
      <c r="N37" s="1572">
        <f t="shared" si="11"/>
        <v>0</v>
      </c>
      <c r="O37" s="1573">
        <f t="shared" si="11"/>
        <v>0</v>
      </c>
      <c r="P37" s="1574">
        <f t="shared" si="12"/>
        <v>0</v>
      </c>
      <c r="Q37" s="29"/>
      <c r="R37" s="29"/>
    </row>
    <row r="38" spans="1:18" ht="26.25" thickBot="1" x14ac:dyDescent="0.4">
      <c r="A38" s="1575" t="s">
        <v>11</v>
      </c>
      <c r="B38" s="1576">
        <f>B30+B34</f>
        <v>0</v>
      </c>
      <c r="C38" s="1576">
        <v>0</v>
      </c>
      <c r="D38" s="1576">
        <v>0</v>
      </c>
      <c r="E38" s="1576">
        <f t="shared" ref="E38:N38" si="14">E30+E34</f>
        <v>0</v>
      </c>
      <c r="F38" s="1576">
        <f t="shared" si="14"/>
        <v>1</v>
      </c>
      <c r="G38" s="1576">
        <f t="shared" si="14"/>
        <v>1</v>
      </c>
      <c r="H38" s="1576">
        <f t="shared" si="14"/>
        <v>0</v>
      </c>
      <c r="I38" s="1576">
        <f t="shared" si="14"/>
        <v>1</v>
      </c>
      <c r="J38" s="1576">
        <f t="shared" si="14"/>
        <v>1</v>
      </c>
      <c r="K38" s="1576">
        <f t="shared" si="14"/>
        <v>0</v>
      </c>
      <c r="L38" s="1576">
        <f t="shared" si="14"/>
        <v>0</v>
      </c>
      <c r="M38" s="1576">
        <f t="shared" si="14"/>
        <v>0</v>
      </c>
      <c r="N38" s="1576">
        <f t="shared" si="14"/>
        <v>0</v>
      </c>
      <c r="O38" s="1576">
        <f>O34</f>
        <v>2</v>
      </c>
      <c r="P38" s="1577">
        <f>P34</f>
        <v>2</v>
      </c>
      <c r="Q38" s="5"/>
      <c r="R38" s="5"/>
    </row>
    <row r="39" spans="1:18" ht="42.75" customHeight="1" thickBot="1" x14ac:dyDescent="0.4">
      <c r="A39" s="1578" t="s">
        <v>8</v>
      </c>
      <c r="B39" s="1579">
        <f>B28</f>
        <v>64</v>
      </c>
      <c r="C39" s="1579">
        <f t="shared" ref="C39:P39" si="15">C28</f>
        <v>75</v>
      </c>
      <c r="D39" s="1579">
        <f t="shared" si="15"/>
        <v>139</v>
      </c>
      <c r="E39" s="1579">
        <f t="shared" si="15"/>
        <v>93</v>
      </c>
      <c r="F39" s="1579">
        <f t="shared" si="15"/>
        <v>88</v>
      </c>
      <c r="G39" s="1579">
        <f t="shared" si="15"/>
        <v>181</v>
      </c>
      <c r="H39" s="1579">
        <f t="shared" si="15"/>
        <v>103</v>
      </c>
      <c r="I39" s="1579">
        <f t="shared" si="15"/>
        <v>36</v>
      </c>
      <c r="J39" s="1579">
        <f t="shared" si="15"/>
        <v>139</v>
      </c>
      <c r="K39" s="1579">
        <f t="shared" si="15"/>
        <v>39</v>
      </c>
      <c r="L39" s="1579">
        <f t="shared" si="15"/>
        <v>11</v>
      </c>
      <c r="M39" s="1579">
        <f t="shared" si="15"/>
        <v>50</v>
      </c>
      <c r="N39" s="1579">
        <f t="shared" si="15"/>
        <v>299</v>
      </c>
      <c r="O39" s="1580">
        <f t="shared" si="15"/>
        <v>210</v>
      </c>
      <c r="P39" s="1581">
        <f t="shared" si="15"/>
        <v>509</v>
      </c>
      <c r="Q39" s="3"/>
      <c r="R39" s="3"/>
    </row>
    <row r="40" spans="1:18" ht="31.5" customHeight="1" thickBot="1" x14ac:dyDescent="0.4">
      <c r="A40" s="1582" t="s">
        <v>15</v>
      </c>
      <c r="B40" s="1576">
        <f>B38</f>
        <v>0</v>
      </c>
      <c r="C40" s="1576">
        <f t="shared" ref="C40:P40" si="16">C38</f>
        <v>0</v>
      </c>
      <c r="D40" s="1576">
        <f t="shared" si="16"/>
        <v>0</v>
      </c>
      <c r="E40" s="1576">
        <f t="shared" si="16"/>
        <v>0</v>
      </c>
      <c r="F40" s="1576">
        <f t="shared" si="16"/>
        <v>1</v>
      </c>
      <c r="G40" s="1576">
        <f t="shared" si="16"/>
        <v>1</v>
      </c>
      <c r="H40" s="1576">
        <f t="shared" si="16"/>
        <v>0</v>
      </c>
      <c r="I40" s="1576">
        <f t="shared" si="16"/>
        <v>1</v>
      </c>
      <c r="J40" s="1576">
        <f t="shared" si="16"/>
        <v>1</v>
      </c>
      <c r="K40" s="1576">
        <f t="shared" si="16"/>
        <v>0</v>
      </c>
      <c r="L40" s="1576">
        <f t="shared" si="16"/>
        <v>0</v>
      </c>
      <c r="M40" s="1576">
        <f t="shared" si="16"/>
        <v>0</v>
      </c>
      <c r="N40" s="1576">
        <f t="shared" si="16"/>
        <v>0</v>
      </c>
      <c r="O40" s="1576">
        <f t="shared" si="16"/>
        <v>2</v>
      </c>
      <c r="P40" s="1577">
        <f t="shared" si="16"/>
        <v>2</v>
      </c>
      <c r="Q40" s="3"/>
      <c r="R40" s="3"/>
    </row>
    <row r="41" spans="1:18" ht="39.75" customHeight="1" thickBot="1" x14ac:dyDescent="0.4">
      <c r="A41" s="1592" t="s">
        <v>12</v>
      </c>
      <c r="B41" s="1593">
        <f>SUM(B39:B40)</f>
        <v>64</v>
      </c>
      <c r="C41" s="1593">
        <f t="shared" ref="C41:M41" si="17">SUM(C39:C40)</f>
        <v>75</v>
      </c>
      <c r="D41" s="1593">
        <f t="shared" si="17"/>
        <v>139</v>
      </c>
      <c r="E41" s="1593">
        <f t="shared" si="17"/>
        <v>93</v>
      </c>
      <c r="F41" s="1593">
        <f t="shared" si="17"/>
        <v>89</v>
      </c>
      <c r="G41" s="1593">
        <f t="shared" si="17"/>
        <v>182</v>
      </c>
      <c r="H41" s="1593">
        <f t="shared" si="17"/>
        <v>103</v>
      </c>
      <c r="I41" s="1593">
        <f t="shared" si="17"/>
        <v>37</v>
      </c>
      <c r="J41" s="1593">
        <f t="shared" si="17"/>
        <v>140</v>
      </c>
      <c r="K41" s="1593">
        <f t="shared" si="17"/>
        <v>39</v>
      </c>
      <c r="L41" s="1593">
        <f t="shared" si="17"/>
        <v>11</v>
      </c>
      <c r="M41" s="1593">
        <f t="shared" si="17"/>
        <v>50</v>
      </c>
      <c r="N41" s="1593">
        <f>N28</f>
        <v>299</v>
      </c>
      <c r="O41" s="1594">
        <f>SUM(O39:O40)</f>
        <v>212</v>
      </c>
      <c r="P41" s="1595">
        <f>N41+O41</f>
        <v>511</v>
      </c>
      <c r="Q41" s="3"/>
      <c r="R41" s="3"/>
    </row>
    <row r="42" spans="1:18" x14ac:dyDescent="0.35">
      <c r="A42" s="58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4"/>
    </row>
    <row r="43" spans="1:18" x14ac:dyDescent="0.35">
      <c r="A43" s="1646"/>
      <c r="B43" s="1646"/>
      <c r="C43" s="1646"/>
      <c r="D43" s="1646"/>
      <c r="E43" s="1646"/>
      <c r="F43" s="1646"/>
      <c r="G43" s="1646"/>
      <c r="H43" s="1646"/>
      <c r="I43" s="1646"/>
      <c r="J43" s="1646"/>
      <c r="K43" s="1646"/>
      <c r="L43" s="1646"/>
      <c r="M43" s="1646"/>
      <c r="N43" s="1646"/>
      <c r="O43" s="1646"/>
      <c r="P43" s="1646"/>
    </row>
    <row r="44" spans="1:18" x14ac:dyDescent="0.35">
      <c r="A44" s="1645"/>
      <c r="B44" s="1645"/>
      <c r="C44" s="1645"/>
      <c r="D44" s="1645"/>
      <c r="E44" s="1645"/>
      <c r="F44" s="1645"/>
      <c r="G44" s="1645"/>
      <c r="H44" s="1645"/>
      <c r="I44" s="1645"/>
      <c r="J44" s="1645"/>
      <c r="K44" s="1645"/>
      <c r="L44" s="1645"/>
      <c r="M44" s="1645"/>
      <c r="N44" s="1645"/>
      <c r="O44" s="1645"/>
      <c r="P44" s="1645"/>
    </row>
    <row r="45" spans="1:18" x14ac:dyDescent="0.35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8" x14ac:dyDescent="0.35">
      <c r="A46" s="1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</sheetData>
  <mergeCells count="11">
    <mergeCell ref="A44:P44"/>
    <mergeCell ref="A43:P43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69"/>
  <sheetViews>
    <sheetView topLeftCell="A4" zoomScale="50" zoomScaleNormal="50" workbookViewId="0">
      <selection activeCell="G15" sqref="G15"/>
    </sheetView>
  </sheetViews>
  <sheetFormatPr defaultRowHeight="25.5" x14ac:dyDescent="0.35"/>
  <cols>
    <col min="1" max="1" width="99" style="30" customWidth="1"/>
    <col min="2" max="2" width="15.28515625" style="30" customWidth="1"/>
    <col min="3" max="3" width="12.85546875" style="30" customWidth="1"/>
    <col min="4" max="5" width="13.5703125" style="30" customWidth="1"/>
    <col min="6" max="6" width="12.42578125" style="30" customWidth="1"/>
    <col min="7" max="7" width="11.85546875" style="30" customWidth="1"/>
    <col min="8" max="8" width="12.5703125" style="30" customWidth="1"/>
    <col min="9" max="9" width="11.85546875" style="30" customWidth="1"/>
    <col min="10" max="10" width="13.14062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5" width="13.85546875" style="30" customWidth="1"/>
    <col min="16" max="16" width="14.140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650"/>
      <c r="B1" s="1650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325"/>
      <c r="R1" s="325"/>
      <c r="S1" s="325"/>
      <c r="T1" s="325"/>
    </row>
    <row r="2" spans="1:42" ht="35.25" customHeight="1" x14ac:dyDescent="0.35">
      <c r="A2" s="1699" t="s">
        <v>86</v>
      </c>
      <c r="B2" s="1699"/>
      <c r="C2" s="1699"/>
      <c r="D2" s="1699"/>
      <c r="E2" s="1699"/>
      <c r="F2" s="1699"/>
      <c r="G2" s="1699"/>
      <c r="H2" s="1699"/>
      <c r="I2" s="1699"/>
      <c r="J2" s="1699"/>
      <c r="K2" s="1699"/>
      <c r="L2" s="1699"/>
      <c r="M2" s="1699"/>
      <c r="N2" s="1699"/>
      <c r="O2" s="1699"/>
      <c r="P2" s="169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701" t="s">
        <v>120</v>
      </c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889"/>
      <c r="R3" s="889"/>
    </row>
    <row r="4" spans="1:42" ht="21" customHeight="1" thickBot="1" x14ac:dyDescent="0.4">
      <c r="A4" s="31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</row>
    <row r="5" spans="1:42" ht="45" customHeight="1" thickBot="1" x14ac:dyDescent="0.4">
      <c r="A5" s="1705" t="s">
        <v>7</v>
      </c>
      <c r="B5" s="1702" t="s">
        <v>0</v>
      </c>
      <c r="C5" s="1735"/>
      <c r="D5" s="1736"/>
      <c r="E5" s="1702" t="s">
        <v>1</v>
      </c>
      <c r="F5" s="1735"/>
      <c r="G5" s="1736"/>
      <c r="H5" s="1702" t="s">
        <v>2</v>
      </c>
      <c r="I5" s="1735"/>
      <c r="J5" s="1736"/>
      <c r="K5" s="1702" t="s">
        <v>3</v>
      </c>
      <c r="L5" s="1735"/>
      <c r="M5" s="1736"/>
      <c r="N5" s="1696" t="s">
        <v>22</v>
      </c>
      <c r="O5" s="1697"/>
      <c r="P5" s="1698"/>
      <c r="Q5" s="32"/>
      <c r="R5" s="32"/>
    </row>
    <row r="6" spans="1:42" ht="65.25" customHeight="1" thickBot="1" x14ac:dyDescent="0.4">
      <c r="A6" s="1734"/>
      <c r="B6" s="301" t="s">
        <v>16</v>
      </c>
      <c r="C6" s="301" t="s">
        <v>17</v>
      </c>
      <c r="D6" s="1107" t="s">
        <v>4</v>
      </c>
      <c r="E6" s="301" t="s">
        <v>16</v>
      </c>
      <c r="F6" s="301" t="s">
        <v>17</v>
      </c>
      <c r="G6" s="1107" t="s">
        <v>4</v>
      </c>
      <c r="H6" s="301" t="s">
        <v>16</v>
      </c>
      <c r="I6" s="301" t="s">
        <v>17</v>
      </c>
      <c r="J6" s="1107" t="s">
        <v>4</v>
      </c>
      <c r="K6" s="301" t="s">
        <v>16</v>
      </c>
      <c r="L6" s="301" t="s">
        <v>17</v>
      </c>
      <c r="M6" s="1107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s="196" customFormat="1" ht="30.75" customHeight="1" thickBot="1" x14ac:dyDescent="0.4">
      <c r="A7" s="565"/>
      <c r="B7" s="336"/>
      <c r="C7" s="337"/>
      <c r="D7" s="338"/>
      <c r="E7" s="336"/>
      <c r="F7" s="337"/>
      <c r="G7" s="338"/>
      <c r="H7" s="336"/>
      <c r="I7" s="337"/>
      <c r="J7" s="338"/>
      <c r="K7" s="339"/>
      <c r="L7" s="337"/>
      <c r="M7" s="338"/>
      <c r="N7" s="566"/>
      <c r="O7" s="1108"/>
      <c r="P7" s="342"/>
      <c r="Q7" s="199"/>
      <c r="R7" s="199"/>
    </row>
    <row r="8" spans="1:42" s="196" customFormat="1" ht="27" customHeight="1" x14ac:dyDescent="0.35">
      <c r="A8" s="1109" t="s">
        <v>13</v>
      </c>
      <c r="B8" s="1110"/>
      <c r="C8" s="1111"/>
      <c r="D8" s="1112"/>
      <c r="E8" s="1110"/>
      <c r="F8" s="1111"/>
      <c r="G8" s="1112"/>
      <c r="H8" s="1110"/>
      <c r="I8" s="1111"/>
      <c r="J8" s="1112"/>
      <c r="K8" s="1110"/>
      <c r="L8" s="1111"/>
      <c r="M8" s="1112"/>
      <c r="N8" s="1113"/>
      <c r="O8" s="1111"/>
      <c r="P8" s="1114"/>
      <c r="Q8" s="199"/>
      <c r="R8" s="199"/>
    </row>
    <row r="9" spans="1:42" s="196" customFormat="1" ht="27" customHeight="1" x14ac:dyDescent="0.35">
      <c r="A9" s="21" t="s">
        <v>50</v>
      </c>
      <c r="B9" s="726">
        <f>B10+B11+B12+B13+B14+B15+B16</f>
        <v>5</v>
      </c>
      <c r="C9" s="723">
        <f>C10+C12+C13+C14+C15+C16</f>
        <v>12</v>
      </c>
      <c r="D9" s="727">
        <f t="shared" ref="D9:D24" si="0">C9+B9</f>
        <v>17</v>
      </c>
      <c r="E9" s="726">
        <f>E10+E12+E13+E14+E15+E16</f>
        <v>16</v>
      </c>
      <c r="F9" s="723">
        <f>F10+F12+F13+F14+F15+F16</f>
        <v>3</v>
      </c>
      <c r="G9" s="727">
        <f t="shared" ref="G9:G24" si="1">F9+E9</f>
        <v>19</v>
      </c>
      <c r="H9" s="726">
        <f>H10+H12+H13+H14+H15+H16</f>
        <v>5</v>
      </c>
      <c r="I9" s="723">
        <f>I10+I12+I13+I14+I15+I16</f>
        <v>1</v>
      </c>
      <c r="J9" s="727">
        <f t="shared" ref="J9:J24" si="2">I9+H9</f>
        <v>6</v>
      </c>
      <c r="K9" s="726">
        <f>K10+K12+K13+K14+K15+K16</f>
        <v>0</v>
      </c>
      <c r="L9" s="723">
        <f>L10+L12+L13+L14+L15+L16</f>
        <v>0</v>
      </c>
      <c r="M9" s="727">
        <f t="shared" ref="M9:M24" si="3">L9+K9</f>
        <v>0</v>
      </c>
      <c r="N9" s="940">
        <f>N10+N12+N13+N14+N15+N16</f>
        <v>26</v>
      </c>
      <c r="O9" s="836">
        <f>C9+F9+I9+L9</f>
        <v>16</v>
      </c>
      <c r="P9" s="941">
        <f t="shared" ref="P9:P24" si="4">O9+N9</f>
        <v>42</v>
      </c>
      <c r="Q9" s="199"/>
      <c r="R9" s="199"/>
    </row>
    <row r="10" spans="1:42" s="196" customFormat="1" ht="27" customHeight="1" x14ac:dyDescent="0.35">
      <c r="A10" s="391" t="s">
        <v>26</v>
      </c>
      <c r="B10" s="709">
        <v>0</v>
      </c>
      <c r="C10" s="710">
        <v>0</v>
      </c>
      <c r="D10" s="711">
        <f t="shared" si="0"/>
        <v>0</v>
      </c>
      <c r="E10" s="709">
        <v>0</v>
      </c>
      <c r="F10" s="710">
        <v>0</v>
      </c>
      <c r="G10" s="711">
        <f t="shared" si="1"/>
        <v>0</v>
      </c>
      <c r="H10" s="709">
        <v>0</v>
      </c>
      <c r="I10" s="710">
        <v>0</v>
      </c>
      <c r="J10" s="711">
        <f t="shared" si="2"/>
        <v>0</v>
      </c>
      <c r="K10" s="709">
        <v>0</v>
      </c>
      <c r="L10" s="710">
        <v>0</v>
      </c>
      <c r="M10" s="711">
        <f t="shared" si="3"/>
        <v>0</v>
      </c>
      <c r="N10" s="19">
        <f t="shared" ref="N10:O16" si="5">B10+E10+H10+K10</f>
        <v>0</v>
      </c>
      <c r="O10" s="18">
        <f t="shared" si="5"/>
        <v>0</v>
      </c>
      <c r="P10" s="26">
        <f t="shared" si="4"/>
        <v>0</v>
      </c>
      <c r="Q10" s="199"/>
      <c r="R10" s="199"/>
    </row>
    <row r="11" spans="1:42" s="196" customFormat="1" ht="27" customHeight="1" x14ac:dyDescent="0.35">
      <c r="A11" s="391" t="s">
        <v>113</v>
      </c>
      <c r="B11" s="709">
        <v>0</v>
      </c>
      <c r="C11" s="710">
        <v>0</v>
      </c>
      <c r="D11" s="711">
        <f>C11+B11</f>
        <v>0</v>
      </c>
      <c r="E11" s="709">
        <v>0</v>
      </c>
      <c r="F11" s="710">
        <v>0</v>
      </c>
      <c r="G11" s="711">
        <f>F11+E11</f>
        <v>0</v>
      </c>
      <c r="H11" s="709">
        <v>0</v>
      </c>
      <c r="I11" s="710">
        <v>0</v>
      </c>
      <c r="J11" s="711">
        <f>I11+H11</f>
        <v>0</v>
      </c>
      <c r="K11" s="709">
        <v>0</v>
      </c>
      <c r="L11" s="710">
        <v>0</v>
      </c>
      <c r="M11" s="711">
        <f>L11+K11</f>
        <v>0</v>
      </c>
      <c r="N11" s="19">
        <f>B11+E11+H11+K11</f>
        <v>0</v>
      </c>
      <c r="O11" s="18">
        <f>C11+F11+I11+L11</f>
        <v>0</v>
      </c>
      <c r="P11" s="26">
        <f>O11+N11</f>
        <v>0</v>
      </c>
      <c r="Q11" s="199"/>
      <c r="R11" s="199"/>
    </row>
    <row r="12" spans="1:42" s="196" customFormat="1" ht="30" customHeight="1" x14ac:dyDescent="0.35">
      <c r="A12" s="392" t="s">
        <v>114</v>
      </c>
      <c r="B12" s="709">
        <v>0</v>
      </c>
      <c r="C12" s="710">
        <v>0</v>
      </c>
      <c r="D12" s="711">
        <f t="shared" si="0"/>
        <v>0</v>
      </c>
      <c r="E12" s="709">
        <v>0</v>
      </c>
      <c r="F12" s="710">
        <v>0</v>
      </c>
      <c r="G12" s="711">
        <f t="shared" si="1"/>
        <v>0</v>
      </c>
      <c r="H12" s="709">
        <v>0</v>
      </c>
      <c r="I12" s="710">
        <v>0</v>
      </c>
      <c r="J12" s="711">
        <f t="shared" si="2"/>
        <v>0</v>
      </c>
      <c r="K12" s="709">
        <v>0</v>
      </c>
      <c r="L12" s="710">
        <v>0</v>
      </c>
      <c r="M12" s="711">
        <f t="shared" si="3"/>
        <v>0</v>
      </c>
      <c r="N12" s="1115">
        <f t="shared" si="5"/>
        <v>0</v>
      </c>
      <c r="O12" s="18">
        <f t="shared" si="5"/>
        <v>0</v>
      </c>
      <c r="P12" s="26">
        <f t="shared" si="4"/>
        <v>0</v>
      </c>
      <c r="Q12" s="199"/>
      <c r="R12" s="199"/>
    </row>
    <row r="13" spans="1:42" s="196" customFormat="1" ht="27" customHeight="1" x14ac:dyDescent="0.35">
      <c r="A13" s="392" t="s">
        <v>87</v>
      </c>
      <c r="B13" s="716">
        <v>0</v>
      </c>
      <c r="C13" s="717">
        <v>9</v>
      </c>
      <c r="D13" s="718">
        <f t="shared" si="0"/>
        <v>9</v>
      </c>
      <c r="E13" s="709">
        <v>0</v>
      </c>
      <c r="F13" s="710">
        <v>0</v>
      </c>
      <c r="G13" s="711">
        <f t="shared" si="1"/>
        <v>0</v>
      </c>
      <c r="H13" s="709">
        <v>0</v>
      </c>
      <c r="I13" s="710">
        <v>0</v>
      </c>
      <c r="J13" s="711">
        <f t="shared" si="2"/>
        <v>0</v>
      </c>
      <c r="K13" s="709">
        <v>0</v>
      </c>
      <c r="L13" s="710">
        <v>0</v>
      </c>
      <c r="M13" s="711">
        <f t="shared" si="3"/>
        <v>0</v>
      </c>
      <c r="N13" s="1115">
        <v>0</v>
      </c>
      <c r="O13" s="18">
        <v>9</v>
      </c>
      <c r="P13" s="26">
        <f t="shared" si="4"/>
        <v>9</v>
      </c>
      <c r="Q13" s="199"/>
      <c r="R13" s="199"/>
    </row>
    <row r="14" spans="1:42" s="196" customFormat="1" ht="35.25" customHeight="1" x14ac:dyDescent="0.35">
      <c r="A14" s="392" t="s">
        <v>88</v>
      </c>
      <c r="B14" s="716">
        <v>0</v>
      </c>
      <c r="C14" s="717">
        <v>0</v>
      </c>
      <c r="D14" s="718">
        <f t="shared" si="0"/>
        <v>0</v>
      </c>
      <c r="E14" s="716">
        <v>5</v>
      </c>
      <c r="F14" s="717">
        <v>2</v>
      </c>
      <c r="G14" s="718">
        <f t="shared" si="1"/>
        <v>7</v>
      </c>
      <c r="H14" s="716">
        <v>0</v>
      </c>
      <c r="I14" s="717">
        <v>0</v>
      </c>
      <c r="J14" s="718">
        <f t="shared" si="2"/>
        <v>0</v>
      </c>
      <c r="K14" s="716">
        <v>0</v>
      </c>
      <c r="L14" s="717">
        <v>0</v>
      </c>
      <c r="M14" s="718">
        <f t="shared" si="3"/>
        <v>0</v>
      </c>
      <c r="N14" s="1115">
        <f t="shared" si="5"/>
        <v>5</v>
      </c>
      <c r="O14" s="18">
        <f t="shared" si="5"/>
        <v>2</v>
      </c>
      <c r="P14" s="26">
        <f t="shared" si="4"/>
        <v>7</v>
      </c>
      <c r="Q14" s="199"/>
      <c r="R14" s="199"/>
    </row>
    <row r="15" spans="1:42" s="196" customFormat="1" ht="27" customHeight="1" x14ac:dyDescent="0.35">
      <c r="A15" s="391" t="s">
        <v>44</v>
      </c>
      <c r="B15" s="716">
        <v>0</v>
      </c>
      <c r="C15" s="717">
        <v>0</v>
      </c>
      <c r="D15" s="718">
        <f t="shared" si="0"/>
        <v>0</v>
      </c>
      <c r="E15" s="716">
        <v>1</v>
      </c>
      <c r="F15" s="717">
        <v>0</v>
      </c>
      <c r="G15" s="718">
        <f t="shared" si="1"/>
        <v>1</v>
      </c>
      <c r="H15" s="716">
        <v>5</v>
      </c>
      <c r="I15" s="717">
        <v>1</v>
      </c>
      <c r="J15" s="718">
        <f t="shared" si="2"/>
        <v>6</v>
      </c>
      <c r="K15" s="716">
        <v>0</v>
      </c>
      <c r="L15" s="717">
        <v>0</v>
      </c>
      <c r="M15" s="718">
        <f t="shared" si="3"/>
        <v>0</v>
      </c>
      <c r="N15" s="1115">
        <f t="shared" si="5"/>
        <v>6</v>
      </c>
      <c r="O15" s="18">
        <f t="shared" si="5"/>
        <v>1</v>
      </c>
      <c r="P15" s="26">
        <f t="shared" si="4"/>
        <v>7</v>
      </c>
      <c r="Q15" s="200"/>
      <c r="R15" s="200"/>
    </row>
    <row r="16" spans="1:42" s="196" customFormat="1" ht="33.75" customHeight="1" x14ac:dyDescent="0.35">
      <c r="A16" s="391" t="s">
        <v>89</v>
      </c>
      <c r="B16" s="716">
        <v>5</v>
      </c>
      <c r="C16" s="717">
        <v>3</v>
      </c>
      <c r="D16" s="718">
        <f t="shared" si="0"/>
        <v>8</v>
      </c>
      <c r="E16" s="716">
        <v>10</v>
      </c>
      <c r="F16" s="717">
        <v>1</v>
      </c>
      <c r="G16" s="718">
        <f t="shared" si="1"/>
        <v>11</v>
      </c>
      <c r="H16" s="716">
        <v>0</v>
      </c>
      <c r="I16" s="717">
        <v>0</v>
      </c>
      <c r="J16" s="718">
        <f t="shared" si="2"/>
        <v>0</v>
      </c>
      <c r="K16" s="716">
        <v>0</v>
      </c>
      <c r="L16" s="717">
        <v>0</v>
      </c>
      <c r="M16" s="718">
        <f t="shared" si="3"/>
        <v>0</v>
      </c>
      <c r="N16" s="1115">
        <f t="shared" si="5"/>
        <v>15</v>
      </c>
      <c r="O16" s="18">
        <f t="shared" si="5"/>
        <v>4</v>
      </c>
      <c r="P16" s="26">
        <f t="shared" si="4"/>
        <v>19</v>
      </c>
      <c r="Q16" s="199"/>
      <c r="R16" s="199"/>
    </row>
    <row r="17" spans="1:18" s="196" customFormat="1" ht="27" customHeight="1" x14ac:dyDescent="0.35">
      <c r="A17" s="348" t="s">
        <v>51</v>
      </c>
      <c r="B17" s="729">
        <f t="shared" ref="B17:N17" si="6">B18+B19+B20+B21+B22+B23+B24+B25+B26</f>
        <v>58</v>
      </c>
      <c r="C17" s="730">
        <f t="shared" si="6"/>
        <v>58</v>
      </c>
      <c r="D17" s="715">
        <f t="shared" si="6"/>
        <v>116</v>
      </c>
      <c r="E17" s="729">
        <f t="shared" si="6"/>
        <v>65</v>
      </c>
      <c r="F17" s="730">
        <f t="shared" si="6"/>
        <v>30</v>
      </c>
      <c r="G17" s="715">
        <f t="shared" si="6"/>
        <v>95</v>
      </c>
      <c r="H17" s="729">
        <f t="shared" si="6"/>
        <v>72</v>
      </c>
      <c r="I17" s="730">
        <f t="shared" si="6"/>
        <v>17</v>
      </c>
      <c r="J17" s="715">
        <f t="shared" si="6"/>
        <v>89</v>
      </c>
      <c r="K17" s="729">
        <f t="shared" si="6"/>
        <v>26</v>
      </c>
      <c r="L17" s="730">
        <f t="shared" si="6"/>
        <v>17</v>
      </c>
      <c r="M17" s="715">
        <f t="shared" si="6"/>
        <v>43</v>
      </c>
      <c r="N17" s="729">
        <f t="shared" si="6"/>
        <v>221</v>
      </c>
      <c r="O17" s="192">
        <f>C17+F17+I17+L17</f>
        <v>122</v>
      </c>
      <c r="P17" s="349">
        <f>N17+O17</f>
        <v>343</v>
      </c>
      <c r="Q17" s="199"/>
      <c r="R17" s="199"/>
    </row>
    <row r="18" spans="1:18" s="196" customFormat="1" ht="26.25" customHeight="1" x14ac:dyDescent="0.35">
      <c r="A18" s="391" t="s">
        <v>26</v>
      </c>
      <c r="B18" s="716">
        <v>0</v>
      </c>
      <c r="C18" s="717">
        <v>0</v>
      </c>
      <c r="D18" s="718">
        <f t="shared" si="0"/>
        <v>0</v>
      </c>
      <c r="E18" s="716">
        <v>0</v>
      </c>
      <c r="F18" s="717">
        <v>0</v>
      </c>
      <c r="G18" s="718">
        <f t="shared" si="1"/>
        <v>0</v>
      </c>
      <c r="H18" s="716">
        <v>0</v>
      </c>
      <c r="I18" s="717">
        <v>0</v>
      </c>
      <c r="J18" s="718">
        <f t="shared" si="2"/>
        <v>0</v>
      </c>
      <c r="K18" s="716">
        <v>0</v>
      </c>
      <c r="L18" s="717">
        <v>0</v>
      </c>
      <c r="M18" s="718">
        <f t="shared" si="3"/>
        <v>0</v>
      </c>
      <c r="N18" s="1115">
        <f t="shared" ref="N18:O27" si="7">B18+E18+H18+K18</f>
        <v>0</v>
      </c>
      <c r="O18" s="18">
        <f t="shared" si="7"/>
        <v>0</v>
      </c>
      <c r="P18" s="26">
        <f t="shared" si="4"/>
        <v>0</v>
      </c>
      <c r="Q18" s="199"/>
      <c r="R18" s="199"/>
    </row>
    <row r="19" spans="1:18" s="196" customFormat="1" ht="27.75" customHeight="1" x14ac:dyDescent="0.35">
      <c r="A19" s="391" t="s">
        <v>113</v>
      </c>
      <c r="B19" s="716">
        <v>20</v>
      </c>
      <c r="C19" s="717">
        <v>3</v>
      </c>
      <c r="D19" s="718">
        <f>C19+B19</f>
        <v>23</v>
      </c>
      <c r="E19" s="716">
        <v>0</v>
      </c>
      <c r="F19" s="717">
        <v>0</v>
      </c>
      <c r="G19" s="718">
        <f>F19+E19</f>
        <v>0</v>
      </c>
      <c r="H19" s="716">
        <v>0</v>
      </c>
      <c r="I19" s="717">
        <v>0</v>
      </c>
      <c r="J19" s="718">
        <f>I19+H19</f>
        <v>0</v>
      </c>
      <c r="K19" s="716">
        <v>0</v>
      </c>
      <c r="L19" s="717">
        <v>0</v>
      </c>
      <c r="M19" s="718">
        <f>L19+K19</f>
        <v>0</v>
      </c>
      <c r="N19" s="1115">
        <f>B19+E19+H19+K19</f>
        <v>20</v>
      </c>
      <c r="O19" s="18">
        <f>C19+F19+I19+L19</f>
        <v>3</v>
      </c>
      <c r="P19" s="26">
        <f>O19+N19</f>
        <v>23</v>
      </c>
      <c r="Q19" s="199"/>
      <c r="R19" s="199"/>
    </row>
    <row r="20" spans="1:18" s="196" customFormat="1" ht="27" customHeight="1" x14ac:dyDescent="0.35">
      <c r="A20" s="392" t="s">
        <v>114</v>
      </c>
      <c r="B20" s="716">
        <v>9</v>
      </c>
      <c r="C20" s="717">
        <v>1</v>
      </c>
      <c r="D20" s="718">
        <f t="shared" si="0"/>
        <v>10</v>
      </c>
      <c r="E20" s="716">
        <v>0</v>
      </c>
      <c r="F20" s="717">
        <v>0</v>
      </c>
      <c r="G20" s="718">
        <f t="shared" si="1"/>
        <v>0</v>
      </c>
      <c r="H20" s="716">
        <v>0</v>
      </c>
      <c r="I20" s="717">
        <v>0</v>
      </c>
      <c r="J20" s="718">
        <f t="shared" si="2"/>
        <v>0</v>
      </c>
      <c r="K20" s="716">
        <v>0</v>
      </c>
      <c r="L20" s="717">
        <v>0</v>
      </c>
      <c r="M20" s="718">
        <f t="shared" si="3"/>
        <v>0</v>
      </c>
      <c r="N20" s="1115">
        <f t="shared" si="7"/>
        <v>9</v>
      </c>
      <c r="O20" s="18">
        <f t="shared" si="7"/>
        <v>1</v>
      </c>
      <c r="P20" s="26">
        <f t="shared" si="4"/>
        <v>10</v>
      </c>
      <c r="Q20" s="199"/>
      <c r="R20" s="199"/>
    </row>
    <row r="21" spans="1:18" s="196" customFormat="1" ht="27" customHeight="1" x14ac:dyDescent="0.35">
      <c r="A21" s="392" t="s">
        <v>87</v>
      </c>
      <c r="B21" s="716">
        <v>0</v>
      </c>
      <c r="C21" s="717">
        <v>27</v>
      </c>
      <c r="D21" s="718">
        <f t="shared" si="0"/>
        <v>27</v>
      </c>
      <c r="E21" s="716">
        <v>0</v>
      </c>
      <c r="F21" s="717">
        <v>21</v>
      </c>
      <c r="G21" s="718">
        <f t="shared" si="1"/>
        <v>21</v>
      </c>
      <c r="H21" s="716">
        <v>0</v>
      </c>
      <c r="I21" s="717">
        <v>0</v>
      </c>
      <c r="J21" s="718">
        <f t="shared" si="2"/>
        <v>0</v>
      </c>
      <c r="K21" s="716">
        <v>0</v>
      </c>
      <c r="L21" s="717">
        <v>0</v>
      </c>
      <c r="M21" s="718">
        <f t="shared" si="3"/>
        <v>0</v>
      </c>
      <c r="N21" s="1115">
        <v>0</v>
      </c>
      <c r="O21" s="18">
        <v>41</v>
      </c>
      <c r="P21" s="26">
        <f t="shared" si="4"/>
        <v>41</v>
      </c>
      <c r="Q21" s="199"/>
      <c r="R21" s="199"/>
    </row>
    <row r="22" spans="1:18" s="196" customFormat="1" x14ac:dyDescent="0.35">
      <c r="A22" s="392" t="s">
        <v>88</v>
      </c>
      <c r="B22" s="716">
        <v>0</v>
      </c>
      <c r="C22" s="717">
        <v>0</v>
      </c>
      <c r="D22" s="718">
        <f t="shared" si="0"/>
        <v>0</v>
      </c>
      <c r="E22" s="716">
        <v>13</v>
      </c>
      <c r="F22" s="717">
        <v>7</v>
      </c>
      <c r="G22" s="718">
        <f t="shared" si="1"/>
        <v>20</v>
      </c>
      <c r="H22" s="716">
        <v>28</v>
      </c>
      <c r="I22" s="717">
        <v>5</v>
      </c>
      <c r="J22" s="718">
        <f t="shared" si="2"/>
        <v>33</v>
      </c>
      <c r="K22" s="716">
        <v>0</v>
      </c>
      <c r="L22" s="717">
        <v>0</v>
      </c>
      <c r="M22" s="718">
        <f t="shared" si="3"/>
        <v>0</v>
      </c>
      <c r="N22" s="1115">
        <f t="shared" si="7"/>
        <v>41</v>
      </c>
      <c r="O22" s="18">
        <f t="shared" si="7"/>
        <v>12</v>
      </c>
      <c r="P22" s="26">
        <f t="shared" si="4"/>
        <v>53</v>
      </c>
      <c r="Q22" s="169"/>
      <c r="R22" s="169"/>
    </row>
    <row r="23" spans="1:18" s="196" customFormat="1" ht="30" customHeight="1" x14ac:dyDescent="0.35">
      <c r="A23" s="391" t="s">
        <v>44</v>
      </c>
      <c r="B23" s="716">
        <v>0</v>
      </c>
      <c r="C23" s="717">
        <v>0</v>
      </c>
      <c r="D23" s="718">
        <f t="shared" si="0"/>
        <v>0</v>
      </c>
      <c r="E23" s="716">
        <v>3</v>
      </c>
      <c r="F23" s="717">
        <v>0</v>
      </c>
      <c r="G23" s="718">
        <f t="shared" si="1"/>
        <v>3</v>
      </c>
      <c r="H23" s="716">
        <v>44</v>
      </c>
      <c r="I23" s="717">
        <v>12</v>
      </c>
      <c r="J23" s="718">
        <f t="shared" si="2"/>
        <v>56</v>
      </c>
      <c r="K23" s="716">
        <v>26</v>
      </c>
      <c r="L23" s="717">
        <v>17</v>
      </c>
      <c r="M23" s="718">
        <f t="shared" si="3"/>
        <v>43</v>
      </c>
      <c r="N23" s="1115">
        <f t="shared" si="7"/>
        <v>73</v>
      </c>
      <c r="O23" s="18">
        <f t="shared" si="7"/>
        <v>29</v>
      </c>
      <c r="P23" s="26">
        <f t="shared" si="4"/>
        <v>102</v>
      </c>
      <c r="Q23" s="201"/>
      <c r="R23" s="201"/>
    </row>
    <row r="24" spans="1:18" s="196" customFormat="1" x14ac:dyDescent="0.35">
      <c r="A24" s="391" t="s">
        <v>89</v>
      </c>
      <c r="B24" s="942">
        <v>29</v>
      </c>
      <c r="C24" s="943">
        <v>0</v>
      </c>
      <c r="D24" s="944">
        <f t="shared" si="0"/>
        <v>29</v>
      </c>
      <c r="E24" s="942">
        <v>49</v>
      </c>
      <c r="F24" s="943">
        <v>2</v>
      </c>
      <c r="G24" s="944">
        <f t="shared" si="1"/>
        <v>51</v>
      </c>
      <c r="H24" s="942">
        <v>0</v>
      </c>
      <c r="I24" s="943">
        <v>0</v>
      </c>
      <c r="J24" s="944">
        <f t="shared" si="2"/>
        <v>0</v>
      </c>
      <c r="K24" s="942">
        <v>0</v>
      </c>
      <c r="L24" s="943">
        <v>0</v>
      </c>
      <c r="M24" s="944">
        <f t="shared" si="3"/>
        <v>0</v>
      </c>
      <c r="N24" s="1116">
        <f t="shared" si="7"/>
        <v>78</v>
      </c>
      <c r="O24" s="945">
        <f t="shared" si="7"/>
        <v>2</v>
      </c>
      <c r="P24" s="946">
        <f t="shared" si="4"/>
        <v>80</v>
      </c>
      <c r="Q24" s="202"/>
      <c r="R24" s="202"/>
    </row>
    <row r="25" spans="1:18" s="196" customFormat="1" ht="26.25" x14ac:dyDescent="0.35">
      <c r="A25" s="391" t="s">
        <v>94</v>
      </c>
      <c r="B25" s="716">
        <v>0</v>
      </c>
      <c r="C25" s="717">
        <v>12</v>
      </c>
      <c r="D25" s="718">
        <f>C25+B25</f>
        <v>12</v>
      </c>
      <c r="E25" s="716">
        <v>0</v>
      </c>
      <c r="F25" s="717">
        <v>0</v>
      </c>
      <c r="G25" s="718">
        <f>F25+E25</f>
        <v>0</v>
      </c>
      <c r="H25" s="716">
        <v>0</v>
      </c>
      <c r="I25" s="717">
        <v>0</v>
      </c>
      <c r="J25" s="718">
        <f>I25+H25</f>
        <v>0</v>
      </c>
      <c r="K25" s="716">
        <v>0</v>
      </c>
      <c r="L25" s="717">
        <v>0</v>
      </c>
      <c r="M25" s="718">
        <f>L25+K25</f>
        <v>0</v>
      </c>
      <c r="N25" s="848">
        <f t="shared" si="7"/>
        <v>0</v>
      </c>
      <c r="O25" s="18">
        <f t="shared" si="7"/>
        <v>12</v>
      </c>
      <c r="P25" s="839">
        <f>O25+N25</f>
        <v>12</v>
      </c>
      <c r="Q25" s="201"/>
      <c r="R25" s="201"/>
    </row>
    <row r="26" spans="1:18" s="196" customFormat="1" ht="27" thickBot="1" x14ac:dyDescent="0.4">
      <c r="A26" s="391" t="s">
        <v>93</v>
      </c>
      <c r="B26" s="890">
        <v>0</v>
      </c>
      <c r="C26" s="891">
        <v>15</v>
      </c>
      <c r="D26" s="892">
        <f>C26+B26</f>
        <v>15</v>
      </c>
      <c r="E26" s="890">
        <v>0</v>
      </c>
      <c r="F26" s="891">
        <v>0</v>
      </c>
      <c r="G26" s="892">
        <f>F26+E26</f>
        <v>0</v>
      </c>
      <c r="H26" s="890">
        <v>0</v>
      </c>
      <c r="I26" s="891">
        <v>0</v>
      </c>
      <c r="J26" s="892">
        <f>I26+H26</f>
        <v>0</v>
      </c>
      <c r="K26" s="890">
        <v>0</v>
      </c>
      <c r="L26" s="891">
        <v>0</v>
      </c>
      <c r="M26" s="892">
        <f>L26+K26</f>
        <v>0</v>
      </c>
      <c r="N26" s="1117">
        <f t="shared" si="7"/>
        <v>0</v>
      </c>
      <c r="O26" s="522">
        <f t="shared" si="7"/>
        <v>15</v>
      </c>
      <c r="P26" s="842">
        <f>O26+N26</f>
        <v>15</v>
      </c>
      <c r="Q26" s="201"/>
      <c r="R26" s="201"/>
    </row>
    <row r="27" spans="1:18" s="196" customFormat="1" ht="27" thickBot="1" x14ac:dyDescent="0.4">
      <c r="A27" s="1118" t="s">
        <v>10</v>
      </c>
      <c r="B27" s="721">
        <f t="shared" ref="B27:M27" si="8">B17+B9</f>
        <v>63</v>
      </c>
      <c r="C27" s="721">
        <f t="shared" si="8"/>
        <v>70</v>
      </c>
      <c r="D27" s="721">
        <f t="shared" si="8"/>
        <v>133</v>
      </c>
      <c r="E27" s="721">
        <f t="shared" si="8"/>
        <v>81</v>
      </c>
      <c r="F27" s="721">
        <f t="shared" si="8"/>
        <v>33</v>
      </c>
      <c r="G27" s="721">
        <f t="shared" si="8"/>
        <v>114</v>
      </c>
      <c r="H27" s="721">
        <f t="shared" si="8"/>
        <v>77</v>
      </c>
      <c r="I27" s="721">
        <f t="shared" si="8"/>
        <v>18</v>
      </c>
      <c r="J27" s="721">
        <f t="shared" si="8"/>
        <v>95</v>
      </c>
      <c r="K27" s="721">
        <f t="shared" si="8"/>
        <v>26</v>
      </c>
      <c r="L27" s="721">
        <f t="shared" si="8"/>
        <v>17</v>
      </c>
      <c r="M27" s="721">
        <f t="shared" si="8"/>
        <v>43</v>
      </c>
      <c r="N27" s="721">
        <f t="shared" si="7"/>
        <v>247</v>
      </c>
      <c r="O27" s="312">
        <f t="shared" si="7"/>
        <v>138</v>
      </c>
      <c r="P27" s="268">
        <f>N27+O27</f>
        <v>385</v>
      </c>
      <c r="Q27" s="201"/>
      <c r="R27" s="201"/>
    </row>
    <row r="28" spans="1:18" s="196" customFormat="1" ht="27" thickBot="1" x14ac:dyDescent="0.4">
      <c r="A28" s="1118" t="s">
        <v>14</v>
      </c>
      <c r="B28" s="947"/>
      <c r="C28" s="1119"/>
      <c r="D28" s="1120"/>
      <c r="E28" s="948"/>
      <c r="F28" s="948"/>
      <c r="G28" s="1121"/>
      <c r="H28" s="947"/>
      <c r="I28" s="1119"/>
      <c r="J28" s="1120"/>
      <c r="K28" s="947"/>
      <c r="L28" s="1119"/>
      <c r="M28" s="1120"/>
      <c r="N28" s="309"/>
      <c r="O28" s="1122"/>
      <c r="P28" s="1123"/>
      <c r="Q28" s="201"/>
      <c r="R28" s="201"/>
    </row>
    <row r="29" spans="1:18" s="196" customFormat="1" ht="26.25" x14ac:dyDescent="0.35">
      <c r="A29" s="1118" t="s">
        <v>9</v>
      </c>
      <c r="B29" s="1124"/>
      <c r="C29" s="1125"/>
      <c r="D29" s="1126"/>
      <c r="E29" s="1124"/>
      <c r="F29" s="1125"/>
      <c r="G29" s="1126"/>
      <c r="H29" s="1124"/>
      <c r="I29" s="1125"/>
      <c r="J29" s="1126"/>
      <c r="K29" s="1124"/>
      <c r="L29" s="1125"/>
      <c r="M29" s="1126"/>
      <c r="N29" s="1127"/>
      <c r="O29" s="1128"/>
      <c r="P29" s="1129"/>
      <c r="Q29" s="201"/>
      <c r="R29" s="201"/>
    </row>
    <row r="30" spans="1:18" s="196" customFormat="1" ht="33.75" customHeight="1" x14ac:dyDescent="0.35">
      <c r="A30" s="21" t="s">
        <v>50</v>
      </c>
      <c r="B30" s="708">
        <f>B31+B32+B33+B34+B35+B36+B37+B38+B39</f>
        <v>5</v>
      </c>
      <c r="C30" s="723">
        <f t="shared" ref="C30:N30" si="9">C31+C32+C33+C34+C35+C36+C37+C38+C39</f>
        <v>12</v>
      </c>
      <c r="D30" s="724">
        <f t="shared" si="9"/>
        <v>17</v>
      </c>
      <c r="E30" s="708">
        <f t="shared" si="9"/>
        <v>16</v>
      </c>
      <c r="F30" s="723">
        <f t="shared" si="9"/>
        <v>3</v>
      </c>
      <c r="G30" s="724">
        <f t="shared" si="9"/>
        <v>19</v>
      </c>
      <c r="H30" s="708">
        <f t="shared" si="9"/>
        <v>5</v>
      </c>
      <c r="I30" s="723">
        <f t="shared" si="9"/>
        <v>1</v>
      </c>
      <c r="J30" s="724">
        <f t="shared" si="9"/>
        <v>6</v>
      </c>
      <c r="K30" s="708">
        <f t="shared" si="9"/>
        <v>0</v>
      </c>
      <c r="L30" s="723">
        <f t="shared" si="9"/>
        <v>0</v>
      </c>
      <c r="M30" s="724">
        <f t="shared" si="9"/>
        <v>0</v>
      </c>
      <c r="N30" s="708">
        <f t="shared" si="9"/>
        <v>26</v>
      </c>
      <c r="O30" s="723">
        <f>C30+F30+I30+L30</f>
        <v>16</v>
      </c>
      <c r="P30" s="837">
        <f>N30+O30</f>
        <v>42</v>
      </c>
      <c r="Q30" s="203"/>
      <c r="R30" s="203"/>
    </row>
    <row r="31" spans="1:18" s="196" customFormat="1" ht="32.25" customHeight="1" x14ac:dyDescent="0.35">
      <c r="A31" s="391" t="s">
        <v>26</v>
      </c>
      <c r="B31" s="709">
        <v>0</v>
      </c>
      <c r="C31" s="710">
        <v>0</v>
      </c>
      <c r="D31" s="711">
        <f t="shared" ref="D31:D47" si="10">C31+B31</f>
        <v>0</v>
      </c>
      <c r="E31" s="709">
        <v>0</v>
      </c>
      <c r="F31" s="710">
        <v>0</v>
      </c>
      <c r="G31" s="711">
        <f t="shared" ref="G31:G47" si="11">F31+E31</f>
        <v>0</v>
      </c>
      <c r="H31" s="709">
        <v>0</v>
      </c>
      <c r="I31" s="710">
        <v>0</v>
      </c>
      <c r="J31" s="711">
        <f t="shared" ref="J31:J47" si="12">I31+H31</f>
        <v>0</v>
      </c>
      <c r="K31" s="709">
        <v>0</v>
      </c>
      <c r="L31" s="710">
        <v>0</v>
      </c>
      <c r="M31" s="711">
        <f t="shared" ref="M31:M47" si="13">L31+K31</f>
        <v>0</v>
      </c>
      <c r="N31" s="848">
        <f>B31+E31+H31+K31</f>
        <v>0</v>
      </c>
      <c r="O31" s="714">
        <f>C31+F31+I31+L31</f>
        <v>0</v>
      </c>
      <c r="P31" s="839">
        <f t="shared" ref="P31:P47" si="14">O31+N31</f>
        <v>0</v>
      </c>
      <c r="Q31" s="173"/>
      <c r="R31" s="173"/>
    </row>
    <row r="32" spans="1:18" s="196" customFormat="1" ht="30.75" customHeight="1" x14ac:dyDescent="0.35">
      <c r="A32" s="391" t="s">
        <v>113</v>
      </c>
      <c r="B32" s="709">
        <v>0</v>
      </c>
      <c r="C32" s="710">
        <v>0</v>
      </c>
      <c r="D32" s="711">
        <f>C32+B32</f>
        <v>0</v>
      </c>
      <c r="E32" s="709">
        <v>0</v>
      </c>
      <c r="F32" s="710">
        <v>0</v>
      </c>
      <c r="G32" s="711">
        <f>F32+E32</f>
        <v>0</v>
      </c>
      <c r="H32" s="709">
        <v>0</v>
      </c>
      <c r="I32" s="710">
        <v>0</v>
      </c>
      <c r="J32" s="711">
        <f>I32+H32</f>
        <v>0</v>
      </c>
      <c r="K32" s="709">
        <v>0</v>
      </c>
      <c r="L32" s="710">
        <v>0</v>
      </c>
      <c r="M32" s="711">
        <f>L32+K32</f>
        <v>0</v>
      </c>
      <c r="N32" s="848">
        <f>B32+E32+H32+K32</f>
        <v>0</v>
      </c>
      <c r="O32" s="714">
        <f>C32+F32+I32+L32</f>
        <v>0</v>
      </c>
      <c r="P32" s="839">
        <f>O32+N32</f>
        <v>0</v>
      </c>
      <c r="Q32" s="173"/>
      <c r="R32" s="173"/>
    </row>
    <row r="33" spans="1:18" s="196" customFormat="1" ht="53.25" customHeight="1" x14ac:dyDescent="0.35">
      <c r="A33" s="392" t="s">
        <v>114</v>
      </c>
      <c r="B33" s="709">
        <v>0</v>
      </c>
      <c r="C33" s="710">
        <v>0</v>
      </c>
      <c r="D33" s="711">
        <f t="shared" si="10"/>
        <v>0</v>
      </c>
      <c r="E33" s="709">
        <v>0</v>
      </c>
      <c r="F33" s="710">
        <v>0</v>
      </c>
      <c r="G33" s="711">
        <f t="shared" si="11"/>
        <v>0</v>
      </c>
      <c r="H33" s="709">
        <v>0</v>
      </c>
      <c r="I33" s="710">
        <v>0</v>
      </c>
      <c r="J33" s="711">
        <f t="shared" si="12"/>
        <v>0</v>
      </c>
      <c r="K33" s="709">
        <v>0</v>
      </c>
      <c r="L33" s="710">
        <v>0</v>
      </c>
      <c r="M33" s="711">
        <f t="shared" si="13"/>
        <v>0</v>
      </c>
      <c r="N33" s="848">
        <f>B33+E33+H33+K33</f>
        <v>0</v>
      </c>
      <c r="O33" s="714">
        <f>C33+F33+I33+L33</f>
        <v>0</v>
      </c>
      <c r="P33" s="839">
        <f t="shared" si="14"/>
        <v>0</v>
      </c>
      <c r="Q33" s="173"/>
      <c r="R33" s="173"/>
    </row>
    <row r="34" spans="1:18" ht="37.5" x14ac:dyDescent="0.35">
      <c r="A34" s="392" t="s">
        <v>87</v>
      </c>
      <c r="B34" s="709">
        <v>0</v>
      </c>
      <c r="C34" s="717">
        <v>9</v>
      </c>
      <c r="D34" s="718">
        <f t="shared" si="10"/>
        <v>9</v>
      </c>
      <c r="E34" s="709">
        <v>0</v>
      </c>
      <c r="F34" s="710">
        <v>0</v>
      </c>
      <c r="G34" s="711">
        <f t="shared" si="11"/>
        <v>0</v>
      </c>
      <c r="H34" s="709">
        <v>0</v>
      </c>
      <c r="I34" s="710">
        <v>0</v>
      </c>
      <c r="J34" s="711">
        <f t="shared" si="12"/>
        <v>0</v>
      </c>
      <c r="K34" s="709">
        <v>0</v>
      </c>
      <c r="L34" s="710">
        <v>0</v>
      </c>
      <c r="M34" s="711">
        <f t="shared" si="13"/>
        <v>0</v>
      </c>
      <c r="N34" s="848">
        <v>0</v>
      </c>
      <c r="O34" s="714">
        <v>9</v>
      </c>
      <c r="P34" s="839">
        <f t="shared" si="14"/>
        <v>9</v>
      </c>
      <c r="Q34" s="37"/>
    </row>
    <row r="35" spans="1:18" ht="26.25" x14ac:dyDescent="0.35">
      <c r="A35" s="392" t="s">
        <v>88</v>
      </c>
      <c r="B35" s="709">
        <v>0</v>
      </c>
      <c r="C35" s="710">
        <v>0</v>
      </c>
      <c r="D35" s="711">
        <f t="shared" si="10"/>
        <v>0</v>
      </c>
      <c r="E35" s="716">
        <v>5</v>
      </c>
      <c r="F35" s="717">
        <v>2</v>
      </c>
      <c r="G35" s="718">
        <f t="shared" si="11"/>
        <v>7</v>
      </c>
      <c r="H35" s="709">
        <v>0</v>
      </c>
      <c r="I35" s="710">
        <v>0</v>
      </c>
      <c r="J35" s="711">
        <f t="shared" si="12"/>
        <v>0</v>
      </c>
      <c r="K35" s="709">
        <v>0</v>
      </c>
      <c r="L35" s="710">
        <v>0</v>
      </c>
      <c r="M35" s="711">
        <f t="shared" si="13"/>
        <v>0</v>
      </c>
      <c r="N35" s="848">
        <f t="shared" ref="N35:O39" si="15">B35+E35+H35+K35</f>
        <v>5</v>
      </c>
      <c r="O35" s="714">
        <f t="shared" si="15"/>
        <v>2</v>
      </c>
      <c r="P35" s="839">
        <f t="shared" si="14"/>
        <v>7</v>
      </c>
      <c r="Q35" s="29"/>
      <c r="R35" s="29"/>
    </row>
    <row r="36" spans="1:18" ht="26.25" x14ac:dyDescent="0.35">
      <c r="A36" s="391" t="s">
        <v>44</v>
      </c>
      <c r="B36" s="709">
        <v>0</v>
      </c>
      <c r="C36" s="710">
        <v>0</v>
      </c>
      <c r="D36" s="711">
        <f t="shared" si="10"/>
        <v>0</v>
      </c>
      <c r="E36" s="716">
        <v>1</v>
      </c>
      <c r="F36" s="717">
        <v>0</v>
      </c>
      <c r="G36" s="718">
        <f t="shared" si="11"/>
        <v>1</v>
      </c>
      <c r="H36" s="716">
        <v>5</v>
      </c>
      <c r="I36" s="717">
        <v>1</v>
      </c>
      <c r="J36" s="718">
        <f t="shared" si="12"/>
        <v>6</v>
      </c>
      <c r="K36" s="709">
        <v>0</v>
      </c>
      <c r="L36" s="710">
        <v>0</v>
      </c>
      <c r="M36" s="711">
        <f t="shared" si="13"/>
        <v>0</v>
      </c>
      <c r="N36" s="848">
        <f t="shared" si="15"/>
        <v>6</v>
      </c>
      <c r="O36" s="714">
        <f t="shared" si="15"/>
        <v>1</v>
      </c>
      <c r="P36" s="839">
        <f t="shared" si="14"/>
        <v>7</v>
      </c>
    </row>
    <row r="37" spans="1:18" ht="26.25" x14ac:dyDescent="0.35">
      <c r="A37" s="391" t="s">
        <v>89</v>
      </c>
      <c r="B37" s="716">
        <v>5</v>
      </c>
      <c r="C37" s="717">
        <v>3</v>
      </c>
      <c r="D37" s="718">
        <f t="shared" si="10"/>
        <v>8</v>
      </c>
      <c r="E37" s="716">
        <v>10</v>
      </c>
      <c r="F37" s="717">
        <v>1</v>
      </c>
      <c r="G37" s="718">
        <f t="shared" si="11"/>
        <v>11</v>
      </c>
      <c r="H37" s="709">
        <v>0</v>
      </c>
      <c r="I37" s="710">
        <v>0</v>
      </c>
      <c r="J37" s="711">
        <f t="shared" si="12"/>
        <v>0</v>
      </c>
      <c r="K37" s="709">
        <v>0</v>
      </c>
      <c r="L37" s="710">
        <v>0</v>
      </c>
      <c r="M37" s="711">
        <f t="shared" si="13"/>
        <v>0</v>
      </c>
      <c r="N37" s="848">
        <f t="shared" si="15"/>
        <v>15</v>
      </c>
      <c r="O37" s="714">
        <f t="shared" si="15"/>
        <v>4</v>
      </c>
      <c r="P37" s="839">
        <f t="shared" si="14"/>
        <v>19</v>
      </c>
    </row>
    <row r="38" spans="1:18" x14ac:dyDescent="0.35">
      <c r="A38" s="391" t="s">
        <v>94</v>
      </c>
      <c r="B38" s="716">
        <v>0</v>
      </c>
      <c r="C38" s="717">
        <v>0</v>
      </c>
      <c r="D38" s="718">
        <f t="shared" si="10"/>
        <v>0</v>
      </c>
      <c r="E38" s="716">
        <v>0</v>
      </c>
      <c r="F38" s="717">
        <v>0</v>
      </c>
      <c r="G38" s="718">
        <f t="shared" si="11"/>
        <v>0</v>
      </c>
      <c r="H38" s="716">
        <v>0</v>
      </c>
      <c r="I38" s="717">
        <v>0</v>
      </c>
      <c r="J38" s="718">
        <f t="shared" si="12"/>
        <v>0</v>
      </c>
      <c r="K38" s="716">
        <v>0</v>
      </c>
      <c r="L38" s="717">
        <v>0</v>
      </c>
      <c r="M38" s="718">
        <f t="shared" si="13"/>
        <v>0</v>
      </c>
      <c r="N38" s="838">
        <f t="shared" si="15"/>
        <v>0</v>
      </c>
      <c r="O38" s="18">
        <f t="shared" si="15"/>
        <v>0</v>
      </c>
      <c r="P38" s="839">
        <f t="shared" si="14"/>
        <v>0</v>
      </c>
    </row>
    <row r="39" spans="1:18" x14ac:dyDescent="0.35">
      <c r="A39" s="391" t="s">
        <v>93</v>
      </c>
      <c r="B39" s="716">
        <v>0</v>
      </c>
      <c r="C39" s="717">
        <v>0</v>
      </c>
      <c r="D39" s="718">
        <f t="shared" si="10"/>
        <v>0</v>
      </c>
      <c r="E39" s="716">
        <v>0</v>
      </c>
      <c r="F39" s="717">
        <v>0</v>
      </c>
      <c r="G39" s="718">
        <f t="shared" si="11"/>
        <v>0</v>
      </c>
      <c r="H39" s="716">
        <v>0</v>
      </c>
      <c r="I39" s="717">
        <v>0</v>
      </c>
      <c r="J39" s="718">
        <f t="shared" si="12"/>
        <v>0</v>
      </c>
      <c r="K39" s="716">
        <v>0</v>
      </c>
      <c r="L39" s="717">
        <v>0</v>
      </c>
      <c r="M39" s="718">
        <f t="shared" si="13"/>
        <v>0</v>
      </c>
      <c r="N39" s="838">
        <f t="shared" si="15"/>
        <v>0</v>
      </c>
      <c r="O39" s="18">
        <f t="shared" si="15"/>
        <v>0</v>
      </c>
      <c r="P39" s="839">
        <f t="shared" si="14"/>
        <v>0</v>
      </c>
    </row>
    <row r="40" spans="1:18" ht="34.5" customHeight="1" x14ac:dyDescent="0.35">
      <c r="A40" s="348" t="s">
        <v>51</v>
      </c>
      <c r="B40" s="849">
        <f>B41+B42+B43+B44+B45+B46+B47+B48+B49</f>
        <v>58</v>
      </c>
      <c r="C40" s="730">
        <f t="shared" ref="C40:N40" si="16">C41+C42+C43+C44+C45+C46+C47+C48+C49</f>
        <v>58</v>
      </c>
      <c r="D40" s="1130">
        <f t="shared" si="16"/>
        <v>116</v>
      </c>
      <c r="E40" s="849">
        <f t="shared" si="16"/>
        <v>65</v>
      </c>
      <c r="F40" s="730">
        <f t="shared" si="16"/>
        <v>29</v>
      </c>
      <c r="G40" s="1130">
        <f t="shared" si="16"/>
        <v>94</v>
      </c>
      <c r="H40" s="849">
        <f t="shared" si="16"/>
        <v>72</v>
      </c>
      <c r="I40" s="730">
        <f t="shared" si="16"/>
        <v>17</v>
      </c>
      <c r="J40" s="1130">
        <f t="shared" si="16"/>
        <v>89</v>
      </c>
      <c r="K40" s="849">
        <f t="shared" si="16"/>
        <v>26</v>
      </c>
      <c r="L40" s="730">
        <f t="shared" si="16"/>
        <v>17</v>
      </c>
      <c r="M40" s="1130">
        <f t="shared" si="16"/>
        <v>43</v>
      </c>
      <c r="N40" s="849">
        <f t="shared" si="16"/>
        <v>221</v>
      </c>
      <c r="O40" s="730">
        <f>C40+F40+I40+L40</f>
        <v>121</v>
      </c>
      <c r="P40" s="779">
        <f>N40+O40</f>
        <v>342</v>
      </c>
    </row>
    <row r="41" spans="1:18" x14ac:dyDescent="0.35">
      <c r="A41" s="391" t="s">
        <v>26</v>
      </c>
      <c r="B41" s="716">
        <v>0</v>
      </c>
      <c r="C41" s="717">
        <v>0</v>
      </c>
      <c r="D41" s="718">
        <f t="shared" si="10"/>
        <v>0</v>
      </c>
      <c r="E41" s="716">
        <v>0</v>
      </c>
      <c r="F41" s="717">
        <v>0</v>
      </c>
      <c r="G41" s="718">
        <f t="shared" si="11"/>
        <v>0</v>
      </c>
      <c r="H41" s="716">
        <v>0</v>
      </c>
      <c r="I41" s="717">
        <v>0</v>
      </c>
      <c r="J41" s="718">
        <f t="shared" si="12"/>
        <v>0</v>
      </c>
      <c r="K41" s="716">
        <v>0</v>
      </c>
      <c r="L41" s="717">
        <v>0</v>
      </c>
      <c r="M41" s="718">
        <f t="shared" si="13"/>
        <v>0</v>
      </c>
      <c r="N41" s="848">
        <f>B41+E41+H41+K41</f>
        <v>0</v>
      </c>
      <c r="O41" s="714">
        <f>C41+F41+I41+L41</f>
        <v>0</v>
      </c>
      <c r="P41" s="839">
        <f t="shared" si="14"/>
        <v>0</v>
      </c>
    </row>
    <row r="42" spans="1:18" x14ac:dyDescent="0.35">
      <c r="A42" s="391" t="s">
        <v>113</v>
      </c>
      <c r="B42" s="716">
        <v>20</v>
      </c>
      <c r="C42" s="717">
        <v>3</v>
      </c>
      <c r="D42" s="718">
        <f>C42+B42</f>
        <v>23</v>
      </c>
      <c r="E42" s="716">
        <v>0</v>
      </c>
      <c r="F42" s="717">
        <v>0</v>
      </c>
      <c r="G42" s="718">
        <f>F42+E42</f>
        <v>0</v>
      </c>
      <c r="H42" s="716">
        <v>0</v>
      </c>
      <c r="I42" s="717">
        <v>0</v>
      </c>
      <c r="J42" s="718">
        <f>I42+H42</f>
        <v>0</v>
      </c>
      <c r="K42" s="716">
        <v>0</v>
      </c>
      <c r="L42" s="717">
        <v>0</v>
      </c>
      <c r="M42" s="718">
        <f>L42+K42</f>
        <v>0</v>
      </c>
      <c r="N42" s="848">
        <f>B42+E42+H42+K42</f>
        <v>20</v>
      </c>
      <c r="O42" s="714">
        <f>C42+F42+I42+L42</f>
        <v>3</v>
      </c>
      <c r="P42" s="839">
        <f>O42+N42</f>
        <v>23</v>
      </c>
    </row>
    <row r="43" spans="1:18" x14ac:dyDescent="0.35">
      <c r="A43" s="392" t="s">
        <v>115</v>
      </c>
      <c r="B43" s="716">
        <v>9</v>
      </c>
      <c r="C43" s="717">
        <v>1</v>
      </c>
      <c r="D43" s="718">
        <f t="shared" si="10"/>
        <v>10</v>
      </c>
      <c r="E43" s="716">
        <v>0</v>
      </c>
      <c r="F43" s="717">
        <v>0</v>
      </c>
      <c r="G43" s="718">
        <f t="shared" si="11"/>
        <v>0</v>
      </c>
      <c r="H43" s="716">
        <v>0</v>
      </c>
      <c r="I43" s="717">
        <v>0</v>
      </c>
      <c r="J43" s="718">
        <f t="shared" si="12"/>
        <v>0</v>
      </c>
      <c r="K43" s="716">
        <v>0</v>
      </c>
      <c r="L43" s="717">
        <v>0</v>
      </c>
      <c r="M43" s="718">
        <f t="shared" si="13"/>
        <v>0</v>
      </c>
      <c r="N43" s="848">
        <f>B43+E43+H43+K43</f>
        <v>9</v>
      </c>
      <c r="O43" s="714">
        <f>C43+F43+I43+L43</f>
        <v>1</v>
      </c>
      <c r="P43" s="839">
        <f t="shared" si="14"/>
        <v>10</v>
      </c>
    </row>
    <row r="44" spans="1:18" ht="37.5" x14ac:dyDescent="0.35">
      <c r="A44" s="392" t="s">
        <v>87</v>
      </c>
      <c r="B44" s="716">
        <v>0</v>
      </c>
      <c r="C44" s="717">
        <v>27</v>
      </c>
      <c r="D44" s="718">
        <f t="shared" si="10"/>
        <v>27</v>
      </c>
      <c r="E44" s="716">
        <v>0</v>
      </c>
      <c r="F44" s="717">
        <v>20</v>
      </c>
      <c r="G44" s="718">
        <f t="shared" si="11"/>
        <v>20</v>
      </c>
      <c r="H44" s="716">
        <v>0</v>
      </c>
      <c r="I44" s="717">
        <v>0</v>
      </c>
      <c r="J44" s="718">
        <f t="shared" si="12"/>
        <v>0</v>
      </c>
      <c r="K44" s="716">
        <v>0</v>
      </c>
      <c r="L44" s="717">
        <v>0</v>
      </c>
      <c r="M44" s="718">
        <f t="shared" si="13"/>
        <v>0</v>
      </c>
      <c r="N44" s="848">
        <v>0</v>
      </c>
      <c r="O44" s="714">
        <v>21</v>
      </c>
      <c r="P44" s="839">
        <f t="shared" si="14"/>
        <v>21</v>
      </c>
    </row>
    <row r="45" spans="1:18" x14ac:dyDescent="0.35">
      <c r="A45" s="392" t="s">
        <v>88</v>
      </c>
      <c r="B45" s="716">
        <v>0</v>
      </c>
      <c r="C45" s="717">
        <v>0</v>
      </c>
      <c r="D45" s="718">
        <f t="shared" si="10"/>
        <v>0</v>
      </c>
      <c r="E45" s="716">
        <v>13</v>
      </c>
      <c r="F45" s="717">
        <v>7</v>
      </c>
      <c r="G45" s="718">
        <f t="shared" si="11"/>
        <v>20</v>
      </c>
      <c r="H45" s="716">
        <v>28</v>
      </c>
      <c r="I45" s="717">
        <v>5</v>
      </c>
      <c r="J45" s="718">
        <f t="shared" si="12"/>
        <v>33</v>
      </c>
      <c r="K45" s="716">
        <v>0</v>
      </c>
      <c r="L45" s="717">
        <v>0</v>
      </c>
      <c r="M45" s="718">
        <f t="shared" si="13"/>
        <v>0</v>
      </c>
      <c r="N45" s="848">
        <f t="shared" ref="N45:O49" si="17">B45+E45+H45+K45</f>
        <v>41</v>
      </c>
      <c r="O45" s="714">
        <f t="shared" si="17"/>
        <v>12</v>
      </c>
      <c r="P45" s="839">
        <f t="shared" si="14"/>
        <v>53</v>
      </c>
    </row>
    <row r="46" spans="1:18" x14ac:dyDescent="0.35">
      <c r="A46" s="391" t="s">
        <v>44</v>
      </c>
      <c r="B46" s="716">
        <v>0</v>
      </c>
      <c r="C46" s="717">
        <v>0</v>
      </c>
      <c r="D46" s="718">
        <f t="shared" si="10"/>
        <v>0</v>
      </c>
      <c r="E46" s="716">
        <v>3</v>
      </c>
      <c r="F46" s="717">
        <v>0</v>
      </c>
      <c r="G46" s="718">
        <f t="shared" si="11"/>
        <v>3</v>
      </c>
      <c r="H46" s="716">
        <v>44</v>
      </c>
      <c r="I46" s="717">
        <v>12</v>
      </c>
      <c r="J46" s="718">
        <f t="shared" si="12"/>
        <v>56</v>
      </c>
      <c r="K46" s="716">
        <v>26</v>
      </c>
      <c r="L46" s="717">
        <v>17</v>
      </c>
      <c r="M46" s="718">
        <f t="shared" si="13"/>
        <v>43</v>
      </c>
      <c r="N46" s="848">
        <f t="shared" si="17"/>
        <v>73</v>
      </c>
      <c r="O46" s="714">
        <f t="shared" si="17"/>
        <v>29</v>
      </c>
      <c r="P46" s="839">
        <f t="shared" si="14"/>
        <v>102</v>
      </c>
    </row>
    <row r="47" spans="1:18" x14ac:dyDescent="0.35">
      <c r="A47" s="391" t="s">
        <v>89</v>
      </c>
      <c r="B47" s="716">
        <v>29</v>
      </c>
      <c r="C47" s="717">
        <v>0</v>
      </c>
      <c r="D47" s="718">
        <f t="shared" si="10"/>
        <v>29</v>
      </c>
      <c r="E47" s="716">
        <v>49</v>
      </c>
      <c r="F47" s="717">
        <v>2</v>
      </c>
      <c r="G47" s="718">
        <f t="shared" si="11"/>
        <v>51</v>
      </c>
      <c r="H47" s="716">
        <v>0</v>
      </c>
      <c r="I47" s="717">
        <v>0</v>
      </c>
      <c r="J47" s="718">
        <f t="shared" si="12"/>
        <v>0</v>
      </c>
      <c r="K47" s="716">
        <v>0</v>
      </c>
      <c r="L47" s="717">
        <v>0</v>
      </c>
      <c r="M47" s="718">
        <f t="shared" si="13"/>
        <v>0</v>
      </c>
      <c r="N47" s="848">
        <f t="shared" si="17"/>
        <v>78</v>
      </c>
      <c r="O47" s="714">
        <f t="shared" si="17"/>
        <v>2</v>
      </c>
      <c r="P47" s="839">
        <f t="shared" si="14"/>
        <v>80</v>
      </c>
    </row>
    <row r="48" spans="1:18" x14ac:dyDescent="0.35">
      <c r="A48" s="391" t="s">
        <v>94</v>
      </c>
      <c r="B48" s="716">
        <v>0</v>
      </c>
      <c r="C48" s="717">
        <v>12</v>
      </c>
      <c r="D48" s="718">
        <f>C48+B48</f>
        <v>12</v>
      </c>
      <c r="E48" s="716">
        <v>0</v>
      </c>
      <c r="F48" s="717">
        <v>0</v>
      </c>
      <c r="G48" s="718">
        <f>F48+E48</f>
        <v>0</v>
      </c>
      <c r="H48" s="716">
        <v>0</v>
      </c>
      <c r="I48" s="717">
        <v>0</v>
      </c>
      <c r="J48" s="718">
        <f>I48+H48</f>
        <v>0</v>
      </c>
      <c r="K48" s="716">
        <v>0</v>
      </c>
      <c r="L48" s="717">
        <v>0</v>
      </c>
      <c r="M48" s="718">
        <f>L48+K48</f>
        <v>0</v>
      </c>
      <c r="N48" s="838">
        <f t="shared" si="17"/>
        <v>0</v>
      </c>
      <c r="O48" s="18">
        <f t="shared" si="17"/>
        <v>12</v>
      </c>
      <c r="P48" s="839">
        <f>O48+N48</f>
        <v>12</v>
      </c>
    </row>
    <row r="49" spans="1:16" ht="26.25" thickBot="1" x14ac:dyDescent="0.4">
      <c r="A49" s="391" t="s">
        <v>93</v>
      </c>
      <c r="B49" s="942">
        <v>0</v>
      </c>
      <c r="C49" s="943">
        <v>15</v>
      </c>
      <c r="D49" s="944">
        <f>C49+B49</f>
        <v>15</v>
      </c>
      <c r="E49" s="942">
        <v>0</v>
      </c>
      <c r="F49" s="943">
        <v>0</v>
      </c>
      <c r="G49" s="944">
        <f>F49+E49</f>
        <v>0</v>
      </c>
      <c r="H49" s="942">
        <v>0</v>
      </c>
      <c r="I49" s="943">
        <v>0</v>
      </c>
      <c r="J49" s="944">
        <f>I49+H49</f>
        <v>0</v>
      </c>
      <c r="K49" s="942">
        <v>0</v>
      </c>
      <c r="L49" s="943">
        <v>0</v>
      </c>
      <c r="M49" s="944">
        <f>L49+K49</f>
        <v>0</v>
      </c>
      <c r="N49" s="949">
        <f t="shared" si="17"/>
        <v>0</v>
      </c>
      <c r="O49" s="945">
        <f t="shared" si="17"/>
        <v>15</v>
      </c>
      <c r="P49" s="950">
        <f>O49+N49</f>
        <v>15</v>
      </c>
    </row>
    <row r="50" spans="1:16" ht="30" customHeight="1" thickBot="1" x14ac:dyDescent="0.4">
      <c r="A50" s="1131" t="s">
        <v>6</v>
      </c>
      <c r="B50" s="721">
        <f>B30+B40</f>
        <v>63</v>
      </c>
      <c r="C50" s="721">
        <f t="shared" ref="C50:P50" si="18">C30+C40</f>
        <v>70</v>
      </c>
      <c r="D50" s="753">
        <f t="shared" si="18"/>
        <v>133</v>
      </c>
      <c r="E50" s="721">
        <f t="shared" si="18"/>
        <v>81</v>
      </c>
      <c r="F50" s="721">
        <f t="shared" si="18"/>
        <v>32</v>
      </c>
      <c r="G50" s="753">
        <f t="shared" si="18"/>
        <v>113</v>
      </c>
      <c r="H50" s="721">
        <f t="shared" si="18"/>
        <v>77</v>
      </c>
      <c r="I50" s="721">
        <f t="shared" si="18"/>
        <v>18</v>
      </c>
      <c r="J50" s="753">
        <f t="shared" si="18"/>
        <v>95</v>
      </c>
      <c r="K50" s="721">
        <f t="shared" si="18"/>
        <v>26</v>
      </c>
      <c r="L50" s="721">
        <f t="shared" si="18"/>
        <v>17</v>
      </c>
      <c r="M50" s="753">
        <f t="shared" si="18"/>
        <v>43</v>
      </c>
      <c r="N50" s="721">
        <f t="shared" si="18"/>
        <v>247</v>
      </c>
      <c r="O50" s="721">
        <f t="shared" si="18"/>
        <v>137</v>
      </c>
      <c r="P50" s="268">
        <f t="shared" si="18"/>
        <v>384</v>
      </c>
    </row>
    <row r="51" spans="1:16" ht="28.5" customHeight="1" x14ac:dyDescent="0.35">
      <c r="A51" s="567" t="s">
        <v>15</v>
      </c>
      <c r="B51" s="894"/>
      <c r="C51" s="895"/>
      <c r="D51" s="896"/>
      <c r="E51" s="897"/>
      <c r="F51" s="895"/>
      <c r="G51" s="898"/>
      <c r="H51" s="1132"/>
      <c r="I51" s="1133"/>
      <c r="J51" s="1134"/>
      <c r="K51" s="1135"/>
      <c r="L51" s="1133"/>
      <c r="M51" s="1136"/>
      <c r="N51" s="1137"/>
      <c r="O51" s="1138"/>
      <c r="P51" s="1139"/>
    </row>
    <row r="52" spans="1:16" ht="34.5" customHeight="1" x14ac:dyDescent="0.35">
      <c r="A52" s="21" t="s">
        <v>50</v>
      </c>
      <c r="B52" s="708">
        <v>0</v>
      </c>
      <c r="C52" s="723">
        <v>0</v>
      </c>
      <c r="D52" s="724">
        <f>C52+B52</f>
        <v>0</v>
      </c>
      <c r="E52" s="725">
        <v>0</v>
      </c>
      <c r="F52" s="723">
        <v>0</v>
      </c>
      <c r="G52" s="725">
        <f>SUM(E52:F52)</f>
        <v>0</v>
      </c>
      <c r="H52" s="726">
        <v>0</v>
      </c>
      <c r="I52" s="723">
        <v>0</v>
      </c>
      <c r="J52" s="727">
        <f>H52+I52</f>
        <v>0</v>
      </c>
      <c r="K52" s="725">
        <v>0</v>
      </c>
      <c r="L52" s="723">
        <v>0</v>
      </c>
      <c r="M52" s="728">
        <f>SUM(K52:L52)</f>
        <v>0</v>
      </c>
      <c r="N52" s="729">
        <f>B52+E52+H52+K52</f>
        <v>0</v>
      </c>
      <c r="O52" s="730">
        <f>C52+F52+I52+L52</f>
        <v>0</v>
      </c>
      <c r="P52" s="349">
        <f>SUM(N52:O52)</f>
        <v>0</v>
      </c>
    </row>
    <row r="53" spans="1:16" ht="49.5" customHeight="1" x14ac:dyDescent="0.35">
      <c r="A53" s="391" t="s">
        <v>26</v>
      </c>
      <c r="B53" s="731">
        <v>0</v>
      </c>
      <c r="C53" s="732">
        <v>0</v>
      </c>
      <c r="D53" s="733">
        <v>0</v>
      </c>
      <c r="E53" s="734">
        <v>0</v>
      </c>
      <c r="F53" s="732">
        <v>0</v>
      </c>
      <c r="G53" s="734">
        <v>0</v>
      </c>
      <c r="H53" s="735">
        <v>0</v>
      </c>
      <c r="I53" s="732">
        <v>0</v>
      </c>
      <c r="J53" s="736">
        <v>0</v>
      </c>
      <c r="K53" s="734">
        <v>0</v>
      </c>
      <c r="L53" s="732">
        <v>0</v>
      </c>
      <c r="M53" s="737">
        <v>0</v>
      </c>
      <c r="N53" s="738">
        <v>0</v>
      </c>
      <c r="O53" s="739">
        <v>0</v>
      </c>
      <c r="P53" s="25">
        <v>0</v>
      </c>
    </row>
    <row r="54" spans="1:16" ht="28.5" customHeight="1" x14ac:dyDescent="0.35">
      <c r="A54" s="392" t="s">
        <v>87</v>
      </c>
      <c r="B54" s="731">
        <v>0</v>
      </c>
      <c r="C54" s="732">
        <v>0</v>
      </c>
      <c r="D54" s="733">
        <v>0</v>
      </c>
      <c r="E54" s="734">
        <v>0</v>
      </c>
      <c r="F54" s="732">
        <v>0</v>
      </c>
      <c r="G54" s="734">
        <v>0</v>
      </c>
      <c r="H54" s="735">
        <v>0</v>
      </c>
      <c r="I54" s="732">
        <v>0</v>
      </c>
      <c r="J54" s="736">
        <v>0</v>
      </c>
      <c r="K54" s="734">
        <v>0</v>
      </c>
      <c r="L54" s="732">
        <v>0</v>
      </c>
      <c r="M54" s="737">
        <v>0</v>
      </c>
      <c r="N54" s="738">
        <v>0</v>
      </c>
      <c r="O54" s="739">
        <v>0</v>
      </c>
      <c r="P54" s="25">
        <v>0</v>
      </c>
    </row>
    <row r="55" spans="1:16" ht="32.25" customHeight="1" x14ac:dyDescent="0.35">
      <c r="A55" s="391" t="s">
        <v>113</v>
      </c>
      <c r="B55" s="731">
        <v>0</v>
      </c>
      <c r="C55" s="732">
        <v>0</v>
      </c>
      <c r="D55" s="733">
        <v>0</v>
      </c>
      <c r="E55" s="734">
        <v>0</v>
      </c>
      <c r="F55" s="732">
        <v>0</v>
      </c>
      <c r="G55" s="734">
        <v>0</v>
      </c>
      <c r="H55" s="735">
        <v>0</v>
      </c>
      <c r="I55" s="732">
        <v>0</v>
      </c>
      <c r="J55" s="736">
        <v>0</v>
      </c>
      <c r="K55" s="734">
        <v>0</v>
      </c>
      <c r="L55" s="732">
        <v>0</v>
      </c>
      <c r="M55" s="737">
        <v>0</v>
      </c>
      <c r="N55" s="738">
        <v>0</v>
      </c>
      <c r="O55" s="739">
        <v>0</v>
      </c>
      <c r="P55" s="25">
        <v>0</v>
      </c>
    </row>
    <row r="56" spans="1:16" ht="30.75" customHeight="1" x14ac:dyDescent="0.35">
      <c r="A56" s="391" t="s">
        <v>28</v>
      </c>
      <c r="B56" s="731">
        <v>0</v>
      </c>
      <c r="C56" s="732">
        <v>0</v>
      </c>
      <c r="D56" s="733">
        <v>0</v>
      </c>
      <c r="E56" s="734">
        <v>0</v>
      </c>
      <c r="F56" s="732">
        <v>0</v>
      </c>
      <c r="G56" s="734">
        <v>0</v>
      </c>
      <c r="H56" s="735">
        <v>0</v>
      </c>
      <c r="I56" s="732">
        <v>0</v>
      </c>
      <c r="J56" s="736">
        <v>0</v>
      </c>
      <c r="K56" s="734">
        <v>0</v>
      </c>
      <c r="L56" s="732">
        <v>0</v>
      </c>
      <c r="M56" s="737">
        <v>0</v>
      </c>
      <c r="N56" s="738">
        <v>0</v>
      </c>
      <c r="O56" s="739">
        <v>0</v>
      </c>
      <c r="P56" s="25">
        <v>0</v>
      </c>
    </row>
    <row r="57" spans="1:16" ht="35.25" customHeight="1" x14ac:dyDescent="0.35">
      <c r="A57" s="391" t="s">
        <v>44</v>
      </c>
      <c r="B57" s="731">
        <v>0</v>
      </c>
      <c r="C57" s="732">
        <v>0</v>
      </c>
      <c r="D57" s="733">
        <v>0</v>
      </c>
      <c r="E57" s="734">
        <v>0</v>
      </c>
      <c r="F57" s="732">
        <v>0</v>
      </c>
      <c r="G57" s="734">
        <v>0</v>
      </c>
      <c r="H57" s="735">
        <v>0</v>
      </c>
      <c r="I57" s="732">
        <v>0</v>
      </c>
      <c r="J57" s="736">
        <v>0</v>
      </c>
      <c r="K57" s="734">
        <v>0</v>
      </c>
      <c r="L57" s="732">
        <v>0</v>
      </c>
      <c r="M57" s="737">
        <v>0</v>
      </c>
      <c r="N57" s="738">
        <v>0</v>
      </c>
      <c r="O57" s="739">
        <v>0</v>
      </c>
      <c r="P57" s="25">
        <v>0</v>
      </c>
    </row>
    <row r="58" spans="1:16" ht="29.25" customHeight="1" x14ac:dyDescent="0.35">
      <c r="A58" s="391" t="s">
        <v>89</v>
      </c>
      <c r="B58" s="740">
        <v>0</v>
      </c>
      <c r="C58" s="741">
        <v>0</v>
      </c>
      <c r="D58" s="742">
        <f>C58+B58</f>
        <v>0</v>
      </c>
      <c r="E58" s="743">
        <v>0</v>
      </c>
      <c r="F58" s="741">
        <v>0</v>
      </c>
      <c r="G58" s="744">
        <f>SUM(E58:F58)</f>
        <v>0</v>
      </c>
      <c r="H58" s="745">
        <v>0</v>
      </c>
      <c r="I58" s="741">
        <v>0</v>
      </c>
      <c r="J58" s="746">
        <f>H58+I58</f>
        <v>0</v>
      </c>
      <c r="K58" s="743">
        <v>0</v>
      </c>
      <c r="L58" s="741">
        <v>0</v>
      </c>
      <c r="M58" s="744">
        <f>SUM(K58:L58)</f>
        <v>0</v>
      </c>
      <c r="N58" s="738">
        <f>B58+E58+H58+K58</f>
        <v>0</v>
      </c>
      <c r="O58" s="739">
        <f>C58+F58+I58+L58</f>
        <v>0</v>
      </c>
      <c r="P58" s="25">
        <f>SUM(N58:O58)</f>
        <v>0</v>
      </c>
    </row>
    <row r="59" spans="1:16" x14ac:dyDescent="0.35">
      <c r="A59" s="348" t="s">
        <v>51</v>
      </c>
      <c r="B59" s="708">
        <v>0</v>
      </c>
      <c r="C59" s="723">
        <v>0</v>
      </c>
      <c r="D59" s="724">
        <v>0</v>
      </c>
      <c r="E59" s="725">
        <v>0</v>
      </c>
      <c r="F59" s="723">
        <v>1</v>
      </c>
      <c r="G59" s="728">
        <f>SUM(E59:F59)</f>
        <v>1</v>
      </c>
      <c r="H59" s="726">
        <v>0</v>
      </c>
      <c r="I59" s="723">
        <v>0</v>
      </c>
      <c r="J59" s="727">
        <f>H59+I59</f>
        <v>0</v>
      </c>
      <c r="K59" s="725">
        <v>0</v>
      </c>
      <c r="L59" s="723">
        <v>0</v>
      </c>
      <c r="M59" s="728">
        <f>SUM(K59:L59)</f>
        <v>0</v>
      </c>
      <c r="N59" s="729">
        <f>B59+E59+H59+K59</f>
        <v>0</v>
      </c>
      <c r="O59" s="730">
        <v>1</v>
      </c>
      <c r="P59" s="349">
        <v>1</v>
      </c>
    </row>
    <row r="60" spans="1:16" x14ac:dyDescent="0.35">
      <c r="A60" s="391" t="s">
        <v>26</v>
      </c>
      <c r="B60" s="731">
        <v>0</v>
      </c>
      <c r="C60" s="732">
        <v>0</v>
      </c>
      <c r="D60" s="733">
        <v>0</v>
      </c>
      <c r="E60" s="734">
        <v>0</v>
      </c>
      <c r="F60" s="732">
        <v>0</v>
      </c>
      <c r="G60" s="737">
        <v>0</v>
      </c>
      <c r="H60" s="735">
        <v>0</v>
      </c>
      <c r="I60" s="732">
        <v>0</v>
      </c>
      <c r="J60" s="736">
        <v>0</v>
      </c>
      <c r="K60" s="734">
        <v>0</v>
      </c>
      <c r="L60" s="732">
        <v>0</v>
      </c>
      <c r="M60" s="737">
        <v>0</v>
      </c>
      <c r="N60" s="738">
        <v>0</v>
      </c>
      <c r="O60" s="739">
        <v>0</v>
      </c>
      <c r="P60" s="25">
        <v>0</v>
      </c>
    </row>
    <row r="61" spans="1:16" ht="37.5" x14ac:dyDescent="0.35">
      <c r="A61" s="392" t="s">
        <v>87</v>
      </c>
      <c r="B61" s="731">
        <v>0</v>
      </c>
      <c r="C61" s="732">
        <v>0</v>
      </c>
      <c r="D61" s="733">
        <v>0</v>
      </c>
      <c r="E61" s="734">
        <v>0</v>
      </c>
      <c r="F61" s="732">
        <v>1</v>
      </c>
      <c r="G61" s="737">
        <v>1</v>
      </c>
      <c r="H61" s="735">
        <v>0</v>
      </c>
      <c r="I61" s="732">
        <v>0</v>
      </c>
      <c r="J61" s="736">
        <v>0</v>
      </c>
      <c r="K61" s="734">
        <v>0</v>
      </c>
      <c r="L61" s="732">
        <v>0</v>
      </c>
      <c r="M61" s="737">
        <v>0</v>
      </c>
      <c r="N61" s="738">
        <v>0</v>
      </c>
      <c r="O61" s="739">
        <v>1</v>
      </c>
      <c r="P61" s="25">
        <v>1</v>
      </c>
    </row>
    <row r="62" spans="1:16" x14ac:dyDescent="0.35">
      <c r="A62" s="391" t="s">
        <v>113</v>
      </c>
      <c r="B62" s="731">
        <v>0</v>
      </c>
      <c r="C62" s="732">
        <v>0</v>
      </c>
      <c r="D62" s="733">
        <v>0</v>
      </c>
      <c r="E62" s="734">
        <v>0</v>
      </c>
      <c r="F62" s="732">
        <v>0</v>
      </c>
      <c r="G62" s="737">
        <v>0</v>
      </c>
      <c r="H62" s="735">
        <v>0</v>
      </c>
      <c r="I62" s="732">
        <v>0</v>
      </c>
      <c r="J62" s="736">
        <v>0</v>
      </c>
      <c r="K62" s="734">
        <v>0</v>
      </c>
      <c r="L62" s="732">
        <v>0</v>
      </c>
      <c r="M62" s="737">
        <v>0</v>
      </c>
      <c r="N62" s="738">
        <v>0</v>
      </c>
      <c r="O62" s="739">
        <v>0</v>
      </c>
      <c r="P62" s="25">
        <v>0</v>
      </c>
    </row>
    <row r="63" spans="1:16" x14ac:dyDescent="0.35">
      <c r="A63" s="391" t="s">
        <v>28</v>
      </c>
      <c r="B63" s="731">
        <v>0</v>
      </c>
      <c r="C63" s="732">
        <v>0</v>
      </c>
      <c r="D63" s="733">
        <v>0</v>
      </c>
      <c r="E63" s="734">
        <v>0</v>
      </c>
      <c r="F63" s="732">
        <v>0</v>
      </c>
      <c r="G63" s="737">
        <v>0</v>
      </c>
      <c r="H63" s="735">
        <v>0</v>
      </c>
      <c r="I63" s="732">
        <v>0</v>
      </c>
      <c r="J63" s="736">
        <v>0</v>
      </c>
      <c r="K63" s="734">
        <v>0</v>
      </c>
      <c r="L63" s="732">
        <v>0</v>
      </c>
      <c r="M63" s="737">
        <v>0</v>
      </c>
      <c r="N63" s="23">
        <v>0</v>
      </c>
      <c r="O63" s="24">
        <v>0</v>
      </c>
      <c r="P63" s="25">
        <v>0</v>
      </c>
    </row>
    <row r="64" spans="1:16" x14ac:dyDescent="0.35">
      <c r="A64" s="391" t="s">
        <v>44</v>
      </c>
      <c r="B64" s="181">
        <v>0</v>
      </c>
      <c r="C64" s="170">
        <v>0</v>
      </c>
      <c r="D64" s="38">
        <v>0</v>
      </c>
      <c r="E64" s="45">
        <v>0</v>
      </c>
      <c r="F64" s="170">
        <v>0</v>
      </c>
      <c r="G64" s="39">
        <v>0</v>
      </c>
      <c r="H64" s="402">
        <v>0</v>
      </c>
      <c r="I64" s="403">
        <v>0</v>
      </c>
      <c r="J64" s="404">
        <v>0</v>
      </c>
      <c r="K64" s="45">
        <v>0</v>
      </c>
      <c r="L64" s="170">
        <v>0</v>
      </c>
      <c r="M64" s="39">
        <v>0</v>
      </c>
      <c r="N64" s="23">
        <v>0</v>
      </c>
      <c r="O64" s="24">
        <v>0</v>
      </c>
      <c r="P64" s="25">
        <v>0</v>
      </c>
    </row>
    <row r="65" spans="1:16" ht="32.25" customHeight="1" thickBot="1" x14ac:dyDescent="0.4">
      <c r="A65" s="391" t="s">
        <v>89</v>
      </c>
      <c r="B65" s="106">
        <v>0</v>
      </c>
      <c r="C65" s="107">
        <v>0</v>
      </c>
      <c r="D65" s="400">
        <f>C65+B65</f>
        <v>0</v>
      </c>
      <c r="E65" s="334">
        <v>0</v>
      </c>
      <c r="F65" s="107">
        <v>0</v>
      </c>
      <c r="G65" s="157">
        <f>SUM(E65:F65)</f>
        <v>0</v>
      </c>
      <c r="H65" s="405">
        <v>0</v>
      </c>
      <c r="I65" s="109">
        <v>0</v>
      </c>
      <c r="J65" s="406">
        <f>H65+I65</f>
        <v>0</v>
      </c>
      <c r="K65" s="334">
        <v>0</v>
      </c>
      <c r="L65" s="107">
        <v>0</v>
      </c>
      <c r="M65" s="157">
        <f>SUM(K65:L65)</f>
        <v>0</v>
      </c>
      <c r="N65" s="23">
        <f>B65+E65+H65+K65</f>
        <v>0</v>
      </c>
      <c r="O65" s="24">
        <f>C65+F65+I65+L65</f>
        <v>0</v>
      </c>
      <c r="P65" s="25">
        <f>SUM(N65:O65)</f>
        <v>0</v>
      </c>
    </row>
    <row r="66" spans="1:16" ht="27.75" customHeight="1" thickBot="1" x14ac:dyDescent="0.4">
      <c r="A66" s="1140" t="s">
        <v>11</v>
      </c>
      <c r="B66" s="1141">
        <f>B52+B59</f>
        <v>0</v>
      </c>
      <c r="C66" s="1141">
        <v>0</v>
      </c>
      <c r="D66" s="1141">
        <v>0</v>
      </c>
      <c r="E66" s="1141">
        <f t="shared" ref="E66:N66" si="19">E52+E59</f>
        <v>0</v>
      </c>
      <c r="F66" s="1141">
        <f t="shared" si="19"/>
        <v>1</v>
      </c>
      <c r="G66" s="1141">
        <f t="shared" si="19"/>
        <v>1</v>
      </c>
      <c r="H66" s="1141">
        <f t="shared" si="19"/>
        <v>0</v>
      </c>
      <c r="I66" s="1141">
        <f t="shared" si="19"/>
        <v>0</v>
      </c>
      <c r="J66" s="1141">
        <f t="shared" si="19"/>
        <v>0</v>
      </c>
      <c r="K66" s="1141">
        <f t="shared" si="19"/>
        <v>0</v>
      </c>
      <c r="L66" s="1141">
        <f t="shared" si="19"/>
        <v>0</v>
      </c>
      <c r="M66" s="1141">
        <f t="shared" si="19"/>
        <v>0</v>
      </c>
      <c r="N66" s="1141">
        <f t="shared" si="19"/>
        <v>0</v>
      </c>
      <c r="O66" s="1141">
        <v>1</v>
      </c>
      <c r="P66" s="46">
        <v>1</v>
      </c>
    </row>
    <row r="67" spans="1:16" ht="32.25" customHeight="1" thickBot="1" x14ac:dyDescent="0.4">
      <c r="A67" s="1142" t="s">
        <v>8</v>
      </c>
      <c r="B67" s="312">
        <v>63</v>
      </c>
      <c r="C67" s="312">
        <v>70</v>
      </c>
      <c r="D67" s="312">
        <f>B67+C67</f>
        <v>133</v>
      </c>
      <c r="E67" s="312">
        <v>81</v>
      </c>
      <c r="F67" s="312">
        <v>32</v>
      </c>
      <c r="G67" s="312">
        <f>E67+F67</f>
        <v>113</v>
      </c>
      <c r="H67" s="312">
        <v>77</v>
      </c>
      <c r="I67" s="312">
        <v>18</v>
      </c>
      <c r="J67" s="312">
        <f>H67+I67</f>
        <v>95</v>
      </c>
      <c r="K67" s="312">
        <v>26</v>
      </c>
      <c r="L67" s="312">
        <v>17</v>
      </c>
      <c r="M67" s="312">
        <f>K67+L67</f>
        <v>43</v>
      </c>
      <c r="N67" s="312">
        <f>B67+E67+H67+K67</f>
        <v>247</v>
      </c>
      <c r="O67" s="312">
        <f>C67+F67+I67+L67</f>
        <v>137</v>
      </c>
      <c r="P67" s="268">
        <f>N67+O67</f>
        <v>384</v>
      </c>
    </row>
    <row r="68" spans="1:16" ht="26.25" thickBot="1" x14ac:dyDescent="0.4">
      <c r="A68" s="568" t="s">
        <v>15</v>
      </c>
      <c r="B68" s="312">
        <f>B66</f>
        <v>0</v>
      </c>
      <c r="C68" s="312">
        <f t="shared" ref="C68:I68" si="20">C66</f>
        <v>0</v>
      </c>
      <c r="D68" s="312">
        <f t="shared" si="20"/>
        <v>0</v>
      </c>
      <c r="E68" s="312">
        <f t="shared" si="20"/>
        <v>0</v>
      </c>
      <c r="F68" s="312">
        <f t="shared" si="20"/>
        <v>1</v>
      </c>
      <c r="G68" s="312">
        <f t="shared" si="20"/>
        <v>1</v>
      </c>
      <c r="H68" s="312">
        <f t="shared" si="20"/>
        <v>0</v>
      </c>
      <c r="I68" s="312">
        <f t="shared" si="20"/>
        <v>0</v>
      </c>
      <c r="J68" s="312">
        <v>0</v>
      </c>
      <c r="K68" s="312">
        <v>0</v>
      </c>
      <c r="L68" s="312">
        <v>0</v>
      </c>
      <c r="M68" s="312">
        <v>0</v>
      </c>
      <c r="N68" s="312">
        <v>0</v>
      </c>
      <c r="O68" s="312">
        <v>1</v>
      </c>
      <c r="P68" s="268">
        <v>1</v>
      </c>
    </row>
    <row r="69" spans="1:16" ht="35.25" thickBot="1" x14ac:dyDescent="0.4">
      <c r="A69" s="1144" t="s">
        <v>12</v>
      </c>
      <c r="B69" s="1029">
        <f>B67+B68</f>
        <v>63</v>
      </c>
      <c r="C69" s="1029">
        <f>C67+C68</f>
        <v>70</v>
      </c>
      <c r="D69" s="1029">
        <f>D67+D68</f>
        <v>133</v>
      </c>
      <c r="E69" s="1029">
        <f t="shared" ref="E69:P69" si="21">E67+E68</f>
        <v>81</v>
      </c>
      <c r="F69" s="1029">
        <f t="shared" si="21"/>
        <v>33</v>
      </c>
      <c r="G69" s="1029">
        <f>G67+G68</f>
        <v>114</v>
      </c>
      <c r="H69" s="1029">
        <f t="shared" si="21"/>
        <v>77</v>
      </c>
      <c r="I69" s="1029">
        <f t="shared" si="21"/>
        <v>18</v>
      </c>
      <c r="J69" s="1029">
        <f t="shared" si="21"/>
        <v>95</v>
      </c>
      <c r="K69" s="1029">
        <f t="shared" si="21"/>
        <v>26</v>
      </c>
      <c r="L69" s="1029">
        <f t="shared" si="21"/>
        <v>17</v>
      </c>
      <c r="M69" s="1029">
        <f t="shared" si="21"/>
        <v>43</v>
      </c>
      <c r="N69" s="1029">
        <f t="shared" si="21"/>
        <v>247</v>
      </c>
      <c r="O69" s="1029">
        <f t="shared" si="21"/>
        <v>138</v>
      </c>
      <c r="P69" s="1030">
        <f t="shared" si="21"/>
        <v>385</v>
      </c>
    </row>
  </sheetData>
  <mergeCells count="9">
    <mergeCell ref="A1:P1"/>
    <mergeCell ref="A3:P3"/>
    <mergeCell ref="A5:A6"/>
    <mergeCell ref="B5:D5"/>
    <mergeCell ref="E5:G5"/>
    <mergeCell ref="H5:J5"/>
    <mergeCell ref="K5:M5"/>
    <mergeCell ref="N5:P5"/>
    <mergeCell ref="A2:P2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A1:AP40"/>
  <sheetViews>
    <sheetView zoomScale="50" zoomScaleNormal="50" workbookViewId="0">
      <selection activeCell="L19" sqref="L19"/>
    </sheetView>
  </sheetViews>
  <sheetFormatPr defaultRowHeight="25.5" x14ac:dyDescent="0.35"/>
  <cols>
    <col min="1" max="1" width="87.85546875" style="30" customWidth="1"/>
    <col min="2" max="2" width="15.28515625" style="30" customWidth="1"/>
    <col min="3" max="3" width="12.85546875" style="30" customWidth="1"/>
    <col min="4" max="4" width="13.5703125" style="30" customWidth="1"/>
    <col min="5" max="5" width="12.140625" style="30" customWidth="1"/>
    <col min="6" max="6" width="11" style="30" customWidth="1"/>
    <col min="7" max="7" width="11.85546875" style="30" customWidth="1"/>
    <col min="8" max="8" width="12.5703125" style="30" customWidth="1"/>
    <col min="9" max="9" width="10.42578125" style="30" customWidth="1"/>
    <col min="10" max="10" width="10.8554687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6" width="13.28515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650"/>
      <c r="B1" s="1650"/>
      <c r="C1" s="1650"/>
      <c r="D1" s="1650"/>
      <c r="E1" s="1650"/>
      <c r="F1" s="1650"/>
      <c r="G1" s="1650"/>
      <c r="H1" s="1650"/>
      <c r="I1" s="1650"/>
      <c r="J1" s="1650"/>
      <c r="K1" s="1650"/>
      <c r="L1" s="1650"/>
      <c r="M1" s="1650"/>
      <c r="N1" s="1650"/>
      <c r="O1" s="1650"/>
      <c r="P1" s="1650"/>
      <c r="Q1" s="325"/>
      <c r="R1" s="325"/>
      <c r="S1" s="325"/>
      <c r="T1" s="325"/>
    </row>
    <row r="2" spans="1:42" ht="35.25" customHeight="1" x14ac:dyDescent="0.35">
      <c r="A2" s="1699" t="s">
        <v>86</v>
      </c>
      <c r="B2" s="1699"/>
      <c r="C2" s="1699"/>
      <c r="D2" s="1699"/>
      <c r="E2" s="1699"/>
      <c r="F2" s="1699"/>
      <c r="G2" s="1699"/>
      <c r="H2" s="1699"/>
      <c r="I2" s="1699"/>
      <c r="J2" s="1699"/>
      <c r="K2" s="1699"/>
      <c r="L2" s="1699"/>
      <c r="M2" s="1699"/>
      <c r="N2" s="1699"/>
      <c r="O2" s="1699"/>
      <c r="P2" s="169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701" t="s">
        <v>121</v>
      </c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515"/>
      <c r="R3" s="515"/>
    </row>
    <row r="4" spans="1:42" ht="21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2" ht="45" customHeight="1" thickBot="1" x14ac:dyDescent="0.4">
      <c r="A5" s="1743" t="s">
        <v>7</v>
      </c>
      <c r="B5" s="1740" t="s">
        <v>0</v>
      </c>
      <c r="C5" s="1741"/>
      <c r="D5" s="1742"/>
      <c r="E5" s="1740" t="s">
        <v>1</v>
      </c>
      <c r="F5" s="1741"/>
      <c r="G5" s="1742"/>
      <c r="H5" s="1740" t="s">
        <v>2</v>
      </c>
      <c r="I5" s="1741"/>
      <c r="J5" s="1742"/>
      <c r="K5" s="1740" t="s">
        <v>3</v>
      </c>
      <c r="L5" s="1741"/>
      <c r="M5" s="1742"/>
      <c r="N5" s="1737" t="s">
        <v>22</v>
      </c>
      <c r="O5" s="1738"/>
      <c r="P5" s="1739"/>
      <c r="Q5" s="32"/>
      <c r="R5" s="32"/>
    </row>
    <row r="6" spans="1:42" ht="68.25" customHeight="1" thickBot="1" x14ac:dyDescent="0.4">
      <c r="A6" s="1744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32.25" customHeight="1" thickBot="1" x14ac:dyDescent="0.4">
      <c r="A7" s="523" t="s">
        <v>13</v>
      </c>
      <c r="B7" s="574"/>
      <c r="C7" s="575"/>
      <c r="D7" s="576"/>
      <c r="E7" s="577"/>
      <c r="F7" s="575"/>
      <c r="G7" s="578"/>
      <c r="H7" s="574"/>
      <c r="I7" s="575"/>
      <c r="J7" s="576"/>
      <c r="K7" s="577"/>
      <c r="L7" s="575"/>
      <c r="M7" s="578"/>
      <c r="N7" s="579"/>
      <c r="O7" s="575"/>
      <c r="P7" s="763"/>
      <c r="Q7" s="32"/>
      <c r="R7" s="32"/>
    </row>
    <row r="8" spans="1:42" s="196" customFormat="1" ht="30.75" customHeight="1" x14ac:dyDescent="0.35">
      <c r="A8" s="581" t="s">
        <v>50</v>
      </c>
      <c r="B8" s="766">
        <f>B12++B25</f>
        <v>0</v>
      </c>
      <c r="C8" s="767">
        <v>0</v>
      </c>
      <c r="D8" s="768">
        <v>0</v>
      </c>
      <c r="E8" s="769">
        <f>E12++E25</f>
        <v>0</v>
      </c>
      <c r="F8" s="767">
        <v>5</v>
      </c>
      <c r="G8" s="770">
        <v>5</v>
      </c>
      <c r="H8" s="766">
        <f>H12++H25</f>
        <v>0</v>
      </c>
      <c r="I8" s="767">
        <v>0</v>
      </c>
      <c r="J8" s="768">
        <v>0</v>
      </c>
      <c r="K8" s="769">
        <v>0</v>
      </c>
      <c r="L8" s="767">
        <v>0</v>
      </c>
      <c r="M8" s="767">
        <v>0</v>
      </c>
      <c r="N8" s="771">
        <f t="shared" ref="N8:O13" si="0">B8+E8+H8+K8</f>
        <v>0</v>
      </c>
      <c r="O8" s="772">
        <f t="shared" si="0"/>
        <v>5</v>
      </c>
      <c r="P8" s="773">
        <f>SUM(N8:O8)</f>
        <v>5</v>
      </c>
      <c r="Q8" s="199"/>
      <c r="R8" s="199"/>
    </row>
    <row r="9" spans="1:42" s="196" customFormat="1" ht="27" customHeight="1" x14ac:dyDescent="0.35">
      <c r="A9" s="391" t="s">
        <v>19</v>
      </c>
      <c r="B9" s="740">
        <v>0</v>
      </c>
      <c r="C9" s="741">
        <v>0</v>
      </c>
      <c r="D9" s="742">
        <f>B9+C9</f>
        <v>0</v>
      </c>
      <c r="E9" s="744">
        <v>0</v>
      </c>
      <c r="F9" s="741">
        <v>0</v>
      </c>
      <c r="G9" s="752">
        <f>E9+F9</f>
        <v>0</v>
      </c>
      <c r="H9" s="740">
        <v>0</v>
      </c>
      <c r="I9" s="741">
        <v>0</v>
      </c>
      <c r="J9" s="742">
        <f>H9+I9</f>
        <v>0</v>
      </c>
      <c r="K9" s="744">
        <v>0</v>
      </c>
      <c r="L9" s="741">
        <v>0</v>
      </c>
      <c r="M9" s="741">
        <f>K9+L9</f>
        <v>0</v>
      </c>
      <c r="N9" s="23">
        <f t="shared" si="0"/>
        <v>0</v>
      </c>
      <c r="O9" s="24">
        <f t="shared" si="0"/>
        <v>0</v>
      </c>
      <c r="P9" s="25">
        <f>N9+O9</f>
        <v>0</v>
      </c>
      <c r="Q9" s="199"/>
      <c r="R9" s="199"/>
    </row>
    <row r="10" spans="1:42" s="196" customFormat="1" ht="45" customHeight="1" x14ac:dyDescent="0.35">
      <c r="A10" s="391" t="s">
        <v>28</v>
      </c>
      <c r="B10" s="740">
        <v>0</v>
      </c>
      <c r="C10" s="741">
        <v>0</v>
      </c>
      <c r="D10" s="742">
        <v>0</v>
      </c>
      <c r="E10" s="744">
        <v>0</v>
      </c>
      <c r="F10" s="741">
        <v>0</v>
      </c>
      <c r="G10" s="752">
        <f>E10+F10</f>
        <v>0</v>
      </c>
      <c r="H10" s="740">
        <v>0</v>
      </c>
      <c r="I10" s="741">
        <v>0</v>
      </c>
      <c r="J10" s="742">
        <v>0</v>
      </c>
      <c r="K10" s="744">
        <v>0</v>
      </c>
      <c r="L10" s="741">
        <v>0</v>
      </c>
      <c r="M10" s="741">
        <f>K10+L10</f>
        <v>0</v>
      </c>
      <c r="N10" s="23">
        <f t="shared" si="0"/>
        <v>0</v>
      </c>
      <c r="O10" s="24">
        <f t="shared" si="0"/>
        <v>0</v>
      </c>
      <c r="P10" s="25">
        <f>N10+O10</f>
        <v>0</v>
      </c>
      <c r="Q10" s="199"/>
      <c r="R10" s="199"/>
    </row>
    <row r="11" spans="1:42" s="196" customFormat="1" ht="27" customHeight="1" x14ac:dyDescent="0.35">
      <c r="A11" s="391" t="s">
        <v>85</v>
      </c>
      <c r="B11" s="740">
        <v>0</v>
      </c>
      <c r="C11" s="741">
        <v>0</v>
      </c>
      <c r="D11" s="742">
        <f>B11+C11</f>
        <v>0</v>
      </c>
      <c r="E11" s="744">
        <v>0</v>
      </c>
      <c r="F11" s="741">
        <v>5</v>
      </c>
      <c r="G11" s="752">
        <f>E11+F11</f>
        <v>5</v>
      </c>
      <c r="H11" s="740">
        <v>0</v>
      </c>
      <c r="I11" s="741">
        <v>0</v>
      </c>
      <c r="J11" s="742">
        <f>H11+I11</f>
        <v>0</v>
      </c>
      <c r="K11" s="744">
        <v>0</v>
      </c>
      <c r="L11" s="741">
        <v>0</v>
      </c>
      <c r="M11" s="741">
        <f>K11+L11</f>
        <v>0</v>
      </c>
      <c r="N11" s="23">
        <f t="shared" si="0"/>
        <v>0</v>
      </c>
      <c r="O11" s="24">
        <f t="shared" si="0"/>
        <v>5</v>
      </c>
      <c r="P11" s="25">
        <f>N11+O11</f>
        <v>5</v>
      </c>
      <c r="Q11" s="199"/>
      <c r="R11" s="199"/>
    </row>
    <row r="12" spans="1:42" s="196" customFormat="1" ht="27" customHeight="1" x14ac:dyDescent="0.35">
      <c r="A12" s="582" t="s">
        <v>51</v>
      </c>
      <c r="B12" s="740">
        <v>0</v>
      </c>
      <c r="C12" s="741">
        <v>21</v>
      </c>
      <c r="D12" s="742">
        <f>C12+B12</f>
        <v>21</v>
      </c>
      <c r="E12" s="743">
        <v>0</v>
      </c>
      <c r="F12" s="741">
        <v>0</v>
      </c>
      <c r="G12" s="743">
        <v>0</v>
      </c>
      <c r="H12" s="745">
        <v>0</v>
      </c>
      <c r="I12" s="741">
        <v>0</v>
      </c>
      <c r="J12" s="746">
        <v>0</v>
      </c>
      <c r="K12" s="743">
        <v>0</v>
      </c>
      <c r="L12" s="741">
        <v>0</v>
      </c>
      <c r="M12" s="744">
        <f>SUM(K12:L12)</f>
        <v>0</v>
      </c>
      <c r="N12" s="23">
        <f t="shared" si="0"/>
        <v>0</v>
      </c>
      <c r="O12" s="24">
        <f t="shared" si="0"/>
        <v>21</v>
      </c>
      <c r="P12" s="25">
        <f>SUM(N12:O12)</f>
        <v>21</v>
      </c>
      <c r="Q12" s="199"/>
      <c r="R12" s="199"/>
    </row>
    <row r="13" spans="1:42" s="196" customFormat="1" ht="27" customHeight="1" thickBot="1" x14ac:dyDescent="0.4">
      <c r="A13" s="391" t="s">
        <v>28</v>
      </c>
      <c r="B13" s="740">
        <v>0</v>
      </c>
      <c r="C13" s="741">
        <v>21</v>
      </c>
      <c r="D13" s="742">
        <v>21</v>
      </c>
      <c r="E13" s="744">
        <v>0</v>
      </c>
      <c r="F13" s="741">
        <v>0</v>
      </c>
      <c r="G13" s="752">
        <f>E13+F13</f>
        <v>0</v>
      </c>
      <c r="H13" s="740">
        <v>0</v>
      </c>
      <c r="I13" s="741">
        <v>0</v>
      </c>
      <c r="J13" s="742">
        <f>H13+I13</f>
        <v>0</v>
      </c>
      <c r="K13" s="744">
        <v>0</v>
      </c>
      <c r="L13" s="741">
        <v>0</v>
      </c>
      <c r="M13" s="741">
        <f>K13+L13</f>
        <v>0</v>
      </c>
      <c r="N13" s="23">
        <f t="shared" si="0"/>
        <v>0</v>
      </c>
      <c r="O13" s="24">
        <f t="shared" si="0"/>
        <v>21</v>
      </c>
      <c r="P13" s="25">
        <f>N13+O13</f>
        <v>21</v>
      </c>
      <c r="Q13" s="199"/>
      <c r="R13" s="199"/>
    </row>
    <row r="14" spans="1:42" s="196" customFormat="1" ht="27" customHeight="1" thickBot="1" x14ac:dyDescent="0.4">
      <c r="A14" s="527" t="s">
        <v>10</v>
      </c>
      <c r="B14" s="721">
        <f>B9+B10</f>
        <v>0</v>
      </c>
      <c r="C14" s="721">
        <v>21</v>
      </c>
      <c r="D14" s="753">
        <v>21</v>
      </c>
      <c r="E14" s="754">
        <f>E9+E10</f>
        <v>0</v>
      </c>
      <c r="F14" s="721">
        <f t="shared" ref="F14:N14" si="1">F9+F10+F11</f>
        <v>5</v>
      </c>
      <c r="G14" s="755">
        <f t="shared" si="1"/>
        <v>5</v>
      </c>
      <c r="H14" s="721">
        <f t="shared" si="1"/>
        <v>0</v>
      </c>
      <c r="I14" s="721">
        <f t="shared" si="1"/>
        <v>0</v>
      </c>
      <c r="J14" s="753">
        <f t="shared" si="1"/>
        <v>0</v>
      </c>
      <c r="K14" s="754">
        <f t="shared" si="1"/>
        <v>0</v>
      </c>
      <c r="L14" s="721">
        <f t="shared" si="1"/>
        <v>0</v>
      </c>
      <c r="M14" s="721">
        <f t="shared" si="1"/>
        <v>0</v>
      </c>
      <c r="N14" s="312">
        <f t="shared" si="1"/>
        <v>0</v>
      </c>
      <c r="O14" s="312">
        <v>26</v>
      </c>
      <c r="P14" s="268">
        <v>26</v>
      </c>
      <c r="Q14" s="199"/>
      <c r="R14" s="199"/>
    </row>
    <row r="15" spans="1:42" s="196" customFormat="1" ht="35.25" customHeight="1" x14ac:dyDescent="0.35">
      <c r="A15" s="527" t="s">
        <v>14</v>
      </c>
      <c r="B15" s="705"/>
      <c r="C15" s="706"/>
      <c r="D15" s="707"/>
      <c r="E15" s="41"/>
      <c r="F15" s="41"/>
      <c r="G15" s="42"/>
      <c r="H15" s="43"/>
      <c r="I15" s="41"/>
      <c r="J15" s="44"/>
      <c r="K15" s="41"/>
      <c r="L15" s="41"/>
      <c r="M15" s="44"/>
      <c r="N15" s="705"/>
      <c r="O15" s="706"/>
      <c r="P15" s="44"/>
      <c r="Q15" s="199"/>
      <c r="R15" s="199"/>
    </row>
    <row r="16" spans="1:42" s="196" customFormat="1" ht="27" customHeight="1" thickBot="1" x14ac:dyDescent="0.4">
      <c r="A16" s="583" t="s">
        <v>9</v>
      </c>
      <c r="B16" s="775"/>
      <c r="C16" s="774"/>
      <c r="D16" s="777"/>
      <c r="E16" s="775"/>
      <c r="F16" s="774"/>
      <c r="G16" s="777"/>
      <c r="H16" s="775"/>
      <c r="I16" s="584" t="s">
        <v>5</v>
      </c>
      <c r="J16" s="776"/>
      <c r="K16" s="778"/>
      <c r="L16" s="774"/>
      <c r="M16" s="776"/>
      <c r="N16" s="585"/>
      <c r="O16" s="60"/>
      <c r="P16" s="81"/>
      <c r="Q16" s="200"/>
      <c r="R16" s="200"/>
    </row>
    <row r="17" spans="1:18" s="196" customFormat="1" ht="33.75" customHeight="1" x14ac:dyDescent="0.35">
      <c r="A17" s="580" t="s">
        <v>50</v>
      </c>
      <c r="B17" s="110">
        <f>B21++B36</f>
        <v>0</v>
      </c>
      <c r="C17" s="111">
        <v>0</v>
      </c>
      <c r="D17" s="764">
        <v>0</v>
      </c>
      <c r="E17" s="153">
        <f>E21++E36</f>
        <v>0</v>
      </c>
      <c r="F17" s="111">
        <v>5</v>
      </c>
      <c r="G17" s="765">
        <v>5</v>
      </c>
      <c r="H17" s="110">
        <f>H21++H36</f>
        <v>0</v>
      </c>
      <c r="I17" s="111">
        <v>0</v>
      </c>
      <c r="J17" s="764">
        <v>0</v>
      </c>
      <c r="K17" s="153">
        <v>0</v>
      </c>
      <c r="L17" s="111">
        <v>0</v>
      </c>
      <c r="M17" s="111">
        <v>0</v>
      </c>
      <c r="N17" s="154">
        <f t="shared" ref="N17:O23" si="2">B17+E17+H17+K17</f>
        <v>0</v>
      </c>
      <c r="O17" s="155">
        <f t="shared" si="2"/>
        <v>5</v>
      </c>
      <c r="P17" s="156">
        <f>SUM(N17:O17)</f>
        <v>5</v>
      </c>
      <c r="Q17" s="199"/>
      <c r="R17" s="199"/>
    </row>
    <row r="18" spans="1:18" s="196" customFormat="1" ht="27" customHeight="1" x14ac:dyDescent="0.35">
      <c r="A18" s="391" t="s">
        <v>19</v>
      </c>
      <c r="B18" s="106">
        <v>0</v>
      </c>
      <c r="C18" s="107">
        <v>0</v>
      </c>
      <c r="D18" s="400">
        <f>B18+C18</f>
        <v>0</v>
      </c>
      <c r="E18" s="157">
        <v>0</v>
      </c>
      <c r="F18" s="107">
        <v>0</v>
      </c>
      <c r="G18" s="606">
        <f>E18+F18</f>
        <v>0</v>
      </c>
      <c r="H18" s="106">
        <v>0</v>
      </c>
      <c r="I18" s="107">
        <v>0</v>
      </c>
      <c r="J18" s="400">
        <f>H18+I18</f>
        <v>0</v>
      </c>
      <c r="K18" s="157">
        <v>0</v>
      </c>
      <c r="L18" s="107">
        <v>0</v>
      </c>
      <c r="M18" s="107">
        <f>K18+L18</f>
        <v>0</v>
      </c>
      <c r="N18" s="23">
        <f t="shared" si="2"/>
        <v>0</v>
      </c>
      <c r="O18" s="24">
        <f t="shared" si="2"/>
        <v>0</v>
      </c>
      <c r="P18" s="25">
        <f>N18+O18</f>
        <v>0</v>
      </c>
      <c r="Q18" s="199"/>
      <c r="R18" s="199"/>
    </row>
    <row r="19" spans="1:18" s="196" customFormat="1" ht="38.25" customHeight="1" x14ac:dyDescent="0.35">
      <c r="A19" s="391" t="s">
        <v>28</v>
      </c>
      <c r="B19" s="106">
        <v>0</v>
      </c>
      <c r="C19" s="107">
        <v>0</v>
      </c>
      <c r="D19" s="400">
        <v>0</v>
      </c>
      <c r="E19" s="157">
        <v>0</v>
      </c>
      <c r="F19" s="107">
        <v>0</v>
      </c>
      <c r="G19" s="606">
        <f>E19+F19</f>
        <v>0</v>
      </c>
      <c r="H19" s="106">
        <v>0</v>
      </c>
      <c r="I19" s="107">
        <v>0</v>
      </c>
      <c r="J19" s="400">
        <v>0</v>
      </c>
      <c r="K19" s="157">
        <v>0</v>
      </c>
      <c r="L19" s="107">
        <v>0</v>
      </c>
      <c r="M19" s="107">
        <f>K19+L19</f>
        <v>0</v>
      </c>
      <c r="N19" s="23">
        <f t="shared" si="2"/>
        <v>0</v>
      </c>
      <c r="O19" s="24">
        <f t="shared" si="2"/>
        <v>0</v>
      </c>
      <c r="P19" s="25">
        <f>N19+O19</f>
        <v>0</v>
      </c>
      <c r="Q19" s="199"/>
      <c r="R19" s="199"/>
    </row>
    <row r="20" spans="1:18" s="196" customFormat="1" ht="35.25" customHeight="1" x14ac:dyDescent="0.35">
      <c r="A20" s="391" t="s">
        <v>85</v>
      </c>
      <c r="B20" s="106">
        <v>0</v>
      </c>
      <c r="C20" s="107">
        <v>0</v>
      </c>
      <c r="D20" s="400">
        <f>B20+C20</f>
        <v>0</v>
      </c>
      <c r="E20" s="157">
        <v>0</v>
      </c>
      <c r="F20" s="107">
        <v>5</v>
      </c>
      <c r="G20" s="606">
        <f>E20+F20</f>
        <v>5</v>
      </c>
      <c r="H20" s="106">
        <v>0</v>
      </c>
      <c r="I20" s="107">
        <v>0</v>
      </c>
      <c r="J20" s="400">
        <f>H20+I20</f>
        <v>0</v>
      </c>
      <c r="K20" s="157">
        <v>0</v>
      </c>
      <c r="L20" s="107">
        <v>0</v>
      </c>
      <c r="M20" s="107">
        <f>K20+L20</f>
        <v>0</v>
      </c>
      <c r="N20" s="23">
        <f t="shared" si="2"/>
        <v>0</v>
      </c>
      <c r="O20" s="24">
        <f t="shared" si="2"/>
        <v>5</v>
      </c>
      <c r="P20" s="25">
        <f>N20+O20</f>
        <v>5</v>
      </c>
      <c r="Q20" s="199"/>
      <c r="R20" s="199"/>
    </row>
    <row r="21" spans="1:18" s="196" customFormat="1" ht="27" customHeight="1" x14ac:dyDescent="0.35">
      <c r="A21" s="348" t="s">
        <v>51</v>
      </c>
      <c r="B21" s="106">
        <v>0</v>
      </c>
      <c r="C21" s="107">
        <v>21</v>
      </c>
      <c r="D21" s="400">
        <f>C21+B21</f>
        <v>21</v>
      </c>
      <c r="E21" s="334">
        <v>0</v>
      </c>
      <c r="F21" s="107">
        <v>0</v>
      </c>
      <c r="G21" s="334">
        <v>0</v>
      </c>
      <c r="H21" s="208">
        <v>0</v>
      </c>
      <c r="I21" s="107">
        <v>0</v>
      </c>
      <c r="J21" s="401">
        <v>0</v>
      </c>
      <c r="K21" s="334">
        <v>0</v>
      </c>
      <c r="L21" s="107">
        <v>0</v>
      </c>
      <c r="M21" s="157">
        <f>SUM(K21:L21)</f>
        <v>0</v>
      </c>
      <c r="N21" s="23">
        <f t="shared" si="2"/>
        <v>0</v>
      </c>
      <c r="O21" s="24">
        <f t="shared" si="2"/>
        <v>21</v>
      </c>
      <c r="P21" s="25">
        <f>SUM(N21:O21)</f>
        <v>21</v>
      </c>
      <c r="Q21" s="199"/>
      <c r="R21" s="199"/>
    </row>
    <row r="22" spans="1:18" s="196" customFormat="1" ht="27" customHeight="1" thickBot="1" x14ac:dyDescent="0.4">
      <c r="A22" s="391" t="s">
        <v>28</v>
      </c>
      <c r="B22" s="106">
        <v>0</v>
      </c>
      <c r="C22" s="107">
        <v>21</v>
      </c>
      <c r="D22" s="400">
        <v>21</v>
      </c>
      <c r="E22" s="157">
        <v>0</v>
      </c>
      <c r="F22" s="107">
        <v>0</v>
      </c>
      <c r="G22" s="606">
        <f>E22+F22</f>
        <v>0</v>
      </c>
      <c r="H22" s="106">
        <v>0</v>
      </c>
      <c r="I22" s="107">
        <v>0</v>
      </c>
      <c r="J22" s="400">
        <f>H22+I22</f>
        <v>0</v>
      </c>
      <c r="K22" s="157">
        <v>0</v>
      </c>
      <c r="L22" s="107">
        <v>0</v>
      </c>
      <c r="M22" s="107">
        <f>K22+L22</f>
        <v>0</v>
      </c>
      <c r="N22" s="23">
        <f t="shared" si="2"/>
        <v>0</v>
      </c>
      <c r="O22" s="24">
        <f t="shared" si="2"/>
        <v>21</v>
      </c>
      <c r="P22" s="25">
        <f>N22+O22</f>
        <v>21</v>
      </c>
      <c r="Q22" s="199"/>
      <c r="R22" s="199"/>
    </row>
    <row r="23" spans="1:18" s="196" customFormat="1" ht="26.25" thickBot="1" x14ac:dyDescent="0.4">
      <c r="A23" s="393" t="s">
        <v>6</v>
      </c>
      <c r="B23" s="310">
        <v>0</v>
      </c>
      <c r="C23" s="310">
        <v>21</v>
      </c>
      <c r="D23" s="310">
        <v>21</v>
      </c>
      <c r="E23" s="310">
        <v>0</v>
      </c>
      <c r="F23" s="310">
        <v>5</v>
      </c>
      <c r="G23" s="310">
        <v>5</v>
      </c>
      <c r="H23" s="310">
        <v>0</v>
      </c>
      <c r="I23" s="310">
        <v>0</v>
      </c>
      <c r="J23" s="310">
        <v>0</v>
      </c>
      <c r="K23" s="310">
        <v>0</v>
      </c>
      <c r="L23" s="310">
        <v>0</v>
      </c>
      <c r="M23" s="310">
        <v>0</v>
      </c>
      <c r="N23" s="310">
        <f t="shared" si="2"/>
        <v>0</v>
      </c>
      <c r="O23" s="310">
        <f t="shared" si="2"/>
        <v>26</v>
      </c>
      <c r="P23" s="46">
        <f>N23+O23</f>
        <v>26</v>
      </c>
      <c r="Q23" s="169"/>
      <c r="R23" s="169"/>
    </row>
    <row r="24" spans="1:18" s="196" customFormat="1" ht="30" customHeight="1" x14ac:dyDescent="0.35">
      <c r="A24" s="394" t="s">
        <v>15</v>
      </c>
      <c r="B24" s="395"/>
      <c r="C24" s="396"/>
      <c r="D24" s="397"/>
      <c r="E24" s="398"/>
      <c r="F24" s="396"/>
      <c r="G24" s="399"/>
      <c r="H24" s="756"/>
      <c r="I24" s="757"/>
      <c r="J24" s="758"/>
      <c r="K24" s="759"/>
      <c r="L24" s="757"/>
      <c r="M24" s="760"/>
      <c r="N24" s="761"/>
      <c r="O24" s="762"/>
      <c r="P24" s="722"/>
      <c r="Q24" s="201"/>
      <c r="R24" s="201"/>
    </row>
    <row r="25" spans="1:18" s="196" customFormat="1" ht="26.25" x14ac:dyDescent="0.35">
      <c r="A25" s="21" t="s">
        <v>50</v>
      </c>
      <c r="B25" s="106">
        <v>0</v>
      </c>
      <c r="C25" s="107">
        <v>0</v>
      </c>
      <c r="D25" s="400">
        <f>C25+B25</f>
        <v>0</v>
      </c>
      <c r="E25" s="334">
        <v>0</v>
      </c>
      <c r="F25" s="107">
        <v>0</v>
      </c>
      <c r="G25" s="334">
        <f>SUM(E25:F25)</f>
        <v>0</v>
      </c>
      <c r="H25" s="208">
        <v>0</v>
      </c>
      <c r="I25" s="107">
        <v>0</v>
      </c>
      <c r="J25" s="401">
        <f>H25+I25</f>
        <v>0</v>
      </c>
      <c r="K25" s="334">
        <v>0</v>
      </c>
      <c r="L25" s="107">
        <v>0</v>
      </c>
      <c r="M25" s="157">
        <f>SUM(K25:L25)</f>
        <v>0</v>
      </c>
      <c r="N25" s="23">
        <f t="shared" ref="N25:O27" si="3">B25+E25+H25+K25</f>
        <v>0</v>
      </c>
      <c r="O25" s="24">
        <f t="shared" si="3"/>
        <v>0</v>
      </c>
      <c r="P25" s="25">
        <f>SUM(N25:O25)</f>
        <v>0</v>
      </c>
      <c r="Q25" s="202"/>
      <c r="R25" s="202"/>
    </row>
    <row r="26" spans="1:18" s="196" customFormat="1" ht="26.25" x14ac:dyDescent="0.35">
      <c r="A26" s="391" t="s">
        <v>19</v>
      </c>
      <c r="B26" s="106">
        <v>0</v>
      </c>
      <c r="C26" s="107">
        <v>0</v>
      </c>
      <c r="D26" s="400">
        <f>C26+B26</f>
        <v>0</v>
      </c>
      <c r="E26" s="334">
        <v>0</v>
      </c>
      <c r="F26" s="107">
        <v>0</v>
      </c>
      <c r="G26" s="157">
        <f>SUM(E26:F26)</f>
        <v>0</v>
      </c>
      <c r="H26" s="208">
        <v>0</v>
      </c>
      <c r="I26" s="107">
        <v>0</v>
      </c>
      <c r="J26" s="157">
        <f>H26+I26</f>
        <v>0</v>
      </c>
      <c r="K26" s="208">
        <v>0</v>
      </c>
      <c r="L26" s="107">
        <v>0</v>
      </c>
      <c r="M26" s="157">
        <f>SUM(K26:L26)</f>
        <v>0</v>
      </c>
      <c r="N26" s="23">
        <f t="shared" si="3"/>
        <v>0</v>
      </c>
      <c r="O26" s="24">
        <f t="shared" si="3"/>
        <v>0</v>
      </c>
      <c r="P26" s="25">
        <f>SUM(N26:O26)</f>
        <v>0</v>
      </c>
      <c r="Q26" s="201"/>
      <c r="R26" s="201"/>
    </row>
    <row r="27" spans="1:18" s="196" customFormat="1" ht="26.25" x14ac:dyDescent="0.35">
      <c r="A27" s="391" t="s">
        <v>28</v>
      </c>
      <c r="B27" s="106">
        <v>0</v>
      </c>
      <c r="C27" s="107">
        <v>0</v>
      </c>
      <c r="D27" s="400">
        <v>0</v>
      </c>
      <c r="E27" s="157">
        <v>0</v>
      </c>
      <c r="F27" s="107">
        <v>0</v>
      </c>
      <c r="G27" s="606">
        <v>0</v>
      </c>
      <c r="H27" s="106">
        <v>0</v>
      </c>
      <c r="I27" s="107">
        <v>0</v>
      </c>
      <c r="J27" s="400">
        <v>0</v>
      </c>
      <c r="K27" s="157">
        <v>0</v>
      </c>
      <c r="L27" s="107">
        <v>0</v>
      </c>
      <c r="M27" s="107">
        <v>0</v>
      </c>
      <c r="N27" s="23">
        <f t="shared" si="3"/>
        <v>0</v>
      </c>
      <c r="O27" s="24">
        <f t="shared" si="3"/>
        <v>0</v>
      </c>
      <c r="P27" s="25">
        <f>SUM(N27:O27)</f>
        <v>0</v>
      </c>
      <c r="Q27" s="201"/>
      <c r="R27" s="201"/>
    </row>
    <row r="28" spans="1:18" s="196" customFormat="1" ht="26.25" x14ac:dyDescent="0.35">
      <c r="A28" s="391" t="s">
        <v>85</v>
      </c>
      <c r="B28" s="106">
        <v>0</v>
      </c>
      <c r="C28" s="107">
        <v>0</v>
      </c>
      <c r="D28" s="400">
        <v>0</v>
      </c>
      <c r="E28" s="157">
        <v>0</v>
      </c>
      <c r="F28" s="107">
        <v>0</v>
      </c>
      <c r="G28" s="606">
        <v>0</v>
      </c>
      <c r="H28" s="106">
        <v>0</v>
      </c>
      <c r="I28" s="107">
        <v>0</v>
      </c>
      <c r="J28" s="400">
        <v>0</v>
      </c>
      <c r="K28" s="157">
        <v>0</v>
      </c>
      <c r="L28" s="107">
        <v>0</v>
      </c>
      <c r="M28" s="107">
        <v>0</v>
      </c>
      <c r="N28" s="23">
        <f>B28+E28+H28+K28</f>
        <v>0</v>
      </c>
      <c r="O28" s="24">
        <f>C28+F28+I28+L28</f>
        <v>0</v>
      </c>
      <c r="P28" s="25">
        <f>SUM(N28:O28)</f>
        <v>0</v>
      </c>
      <c r="Q28" s="201"/>
      <c r="R28" s="201"/>
    </row>
    <row r="29" spans="1:18" s="196" customFormat="1" ht="26.25" x14ac:dyDescent="0.35">
      <c r="A29" s="348" t="s">
        <v>51</v>
      </c>
      <c r="B29" s="106">
        <v>0</v>
      </c>
      <c r="C29" s="107">
        <v>0</v>
      </c>
      <c r="D29" s="400">
        <v>0</v>
      </c>
      <c r="E29" s="157">
        <v>0</v>
      </c>
      <c r="F29" s="107">
        <v>0</v>
      </c>
      <c r="G29" s="606">
        <v>0</v>
      </c>
      <c r="H29" s="106">
        <v>0</v>
      </c>
      <c r="I29" s="107">
        <v>0</v>
      </c>
      <c r="J29" s="400">
        <v>0</v>
      </c>
      <c r="K29" s="157">
        <v>0</v>
      </c>
      <c r="L29" s="107">
        <v>0</v>
      </c>
      <c r="M29" s="107">
        <v>0</v>
      </c>
      <c r="N29" s="23">
        <f>B29+E29+H29+K29</f>
        <v>0</v>
      </c>
      <c r="O29" s="24">
        <f>C29+F29+I29+L29</f>
        <v>0</v>
      </c>
      <c r="P29" s="25">
        <f>SUM(N29:O29)</f>
        <v>0</v>
      </c>
      <c r="Q29" s="201"/>
      <c r="R29" s="201"/>
    </row>
    <row r="30" spans="1:18" s="196" customFormat="1" ht="27" thickBot="1" x14ac:dyDescent="0.4">
      <c r="A30" s="391" t="s">
        <v>28</v>
      </c>
      <c r="B30" s="106">
        <v>0</v>
      </c>
      <c r="C30" s="107">
        <v>0</v>
      </c>
      <c r="D30" s="400">
        <v>0</v>
      </c>
      <c r="E30" s="157">
        <v>0</v>
      </c>
      <c r="F30" s="107">
        <v>0</v>
      </c>
      <c r="G30" s="606">
        <v>0</v>
      </c>
      <c r="H30" s="106">
        <v>0</v>
      </c>
      <c r="I30" s="107">
        <v>0</v>
      </c>
      <c r="J30" s="400">
        <v>0</v>
      </c>
      <c r="K30" s="157">
        <v>0</v>
      </c>
      <c r="L30" s="107">
        <v>0</v>
      </c>
      <c r="M30" s="107">
        <v>0</v>
      </c>
      <c r="N30" s="23">
        <f>B30+E30+H30+K30</f>
        <v>0</v>
      </c>
      <c r="O30" s="24">
        <v>0</v>
      </c>
      <c r="P30" s="25">
        <v>0</v>
      </c>
      <c r="Q30" s="201"/>
      <c r="R30" s="201"/>
    </row>
    <row r="31" spans="1:18" s="196" customFormat="1" ht="33.75" customHeight="1" thickBot="1" x14ac:dyDescent="0.4">
      <c r="A31" s="407" t="s">
        <v>11</v>
      </c>
      <c r="B31" s="311">
        <f t="shared" ref="B31:O31" si="4">B26+B27</f>
        <v>0</v>
      </c>
      <c r="C31" s="311">
        <f t="shared" si="4"/>
        <v>0</v>
      </c>
      <c r="D31" s="311">
        <f t="shared" si="4"/>
        <v>0</v>
      </c>
      <c r="E31" s="311">
        <f t="shared" si="4"/>
        <v>0</v>
      </c>
      <c r="F31" s="311">
        <f t="shared" si="4"/>
        <v>0</v>
      </c>
      <c r="G31" s="311">
        <f t="shared" si="4"/>
        <v>0</v>
      </c>
      <c r="H31" s="311">
        <f t="shared" si="4"/>
        <v>0</v>
      </c>
      <c r="I31" s="311">
        <f t="shared" si="4"/>
        <v>0</v>
      </c>
      <c r="J31" s="311">
        <f t="shared" si="4"/>
        <v>0</v>
      </c>
      <c r="K31" s="311">
        <f t="shared" si="4"/>
        <v>0</v>
      </c>
      <c r="L31" s="311">
        <f t="shared" si="4"/>
        <v>0</v>
      </c>
      <c r="M31" s="311">
        <f t="shared" si="4"/>
        <v>0</v>
      </c>
      <c r="N31" s="311">
        <f t="shared" si="4"/>
        <v>0</v>
      </c>
      <c r="O31" s="311">
        <f t="shared" si="4"/>
        <v>0</v>
      </c>
      <c r="P31" s="46">
        <f>P27</f>
        <v>0</v>
      </c>
      <c r="Q31" s="203"/>
      <c r="R31" s="203"/>
    </row>
    <row r="32" spans="1:18" s="196" customFormat="1" ht="32.25" customHeight="1" thickBot="1" x14ac:dyDescent="0.4">
      <c r="A32" s="529" t="s">
        <v>8</v>
      </c>
      <c r="B32" s="312">
        <f>B23</f>
        <v>0</v>
      </c>
      <c r="C32" s="312">
        <f>C23</f>
        <v>21</v>
      </c>
      <c r="D32" s="312">
        <f>D23</f>
        <v>21</v>
      </c>
      <c r="E32" s="312">
        <f>E23</f>
        <v>0</v>
      </c>
      <c r="F32" s="312">
        <v>5</v>
      </c>
      <c r="G32" s="312">
        <v>5</v>
      </c>
      <c r="H32" s="312">
        <f>H23</f>
        <v>0</v>
      </c>
      <c r="I32" s="312">
        <v>0</v>
      </c>
      <c r="J32" s="312">
        <v>0</v>
      </c>
      <c r="K32" s="312">
        <v>0</v>
      </c>
      <c r="L32" s="312">
        <v>0</v>
      </c>
      <c r="M32" s="312">
        <v>0</v>
      </c>
      <c r="N32" s="312">
        <v>0</v>
      </c>
      <c r="O32" s="312">
        <v>26</v>
      </c>
      <c r="P32" s="268">
        <v>26</v>
      </c>
      <c r="Q32" s="173"/>
      <c r="R32" s="173"/>
    </row>
    <row r="33" spans="1:18" s="196" customFormat="1" ht="36.75" customHeight="1" thickBot="1" x14ac:dyDescent="0.4">
      <c r="A33" s="408" t="s">
        <v>15</v>
      </c>
      <c r="B33" s="312">
        <f t="shared" ref="B33:P33" si="5">B31</f>
        <v>0</v>
      </c>
      <c r="C33" s="312">
        <f t="shared" si="5"/>
        <v>0</v>
      </c>
      <c r="D33" s="268">
        <f t="shared" si="5"/>
        <v>0</v>
      </c>
      <c r="E33" s="308">
        <f t="shared" si="5"/>
        <v>0</v>
      </c>
      <c r="F33" s="312">
        <f t="shared" si="5"/>
        <v>0</v>
      </c>
      <c r="G33" s="312">
        <f t="shared" si="5"/>
        <v>0</v>
      </c>
      <c r="H33" s="312">
        <f t="shared" si="5"/>
        <v>0</v>
      </c>
      <c r="I33" s="312">
        <f t="shared" si="5"/>
        <v>0</v>
      </c>
      <c r="J33" s="312">
        <f t="shared" si="5"/>
        <v>0</v>
      </c>
      <c r="K33" s="312">
        <f t="shared" si="5"/>
        <v>0</v>
      </c>
      <c r="L33" s="312">
        <f t="shared" si="5"/>
        <v>0</v>
      </c>
      <c r="M33" s="312">
        <f t="shared" si="5"/>
        <v>0</v>
      </c>
      <c r="N33" s="312">
        <f t="shared" si="5"/>
        <v>0</v>
      </c>
      <c r="O33" s="312">
        <f t="shared" si="5"/>
        <v>0</v>
      </c>
      <c r="P33" s="268">
        <f t="shared" si="5"/>
        <v>0</v>
      </c>
      <c r="Q33" s="173"/>
      <c r="R33" s="173"/>
    </row>
    <row r="34" spans="1:18" s="196" customFormat="1" ht="39.75" customHeight="1" thickBot="1" x14ac:dyDescent="0.4">
      <c r="A34" s="530" t="s">
        <v>12</v>
      </c>
      <c r="B34" s="323">
        <f t="shared" ref="B34:N34" si="6">SUM(B32:B33)</f>
        <v>0</v>
      </c>
      <c r="C34" s="323">
        <f t="shared" si="6"/>
        <v>21</v>
      </c>
      <c r="D34" s="531">
        <f t="shared" si="6"/>
        <v>21</v>
      </c>
      <c r="E34" s="532">
        <f t="shared" si="6"/>
        <v>0</v>
      </c>
      <c r="F34" s="323">
        <f t="shared" si="6"/>
        <v>5</v>
      </c>
      <c r="G34" s="323">
        <f t="shared" si="6"/>
        <v>5</v>
      </c>
      <c r="H34" s="323">
        <f t="shared" si="6"/>
        <v>0</v>
      </c>
      <c r="I34" s="323">
        <f t="shared" si="6"/>
        <v>0</v>
      </c>
      <c r="J34" s="323">
        <f t="shared" si="6"/>
        <v>0</v>
      </c>
      <c r="K34" s="323">
        <f>SUM(K32:K33)</f>
        <v>0</v>
      </c>
      <c r="L34" s="323">
        <f t="shared" ref="L34:M34" si="7">SUM(L32:L33)</f>
        <v>0</v>
      </c>
      <c r="M34" s="323">
        <f t="shared" si="7"/>
        <v>0</v>
      </c>
      <c r="N34" s="323">
        <f t="shared" si="6"/>
        <v>0</v>
      </c>
      <c r="O34" s="323">
        <f>O31+O32+O33</f>
        <v>26</v>
      </c>
      <c r="P34" s="531">
        <f>P26+P27+P32</f>
        <v>26</v>
      </c>
      <c r="Q34" s="173"/>
      <c r="R34" s="173"/>
    </row>
    <row r="35" spans="1:18" x14ac:dyDescent="0.35">
      <c r="A35" s="2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7"/>
    </row>
    <row r="36" spans="1:18" x14ac:dyDescent="0.35">
      <c r="A36" s="2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9"/>
      <c r="R36" s="29"/>
    </row>
    <row r="37" spans="1:18" x14ac:dyDescent="0.35">
      <c r="A37" s="1646"/>
      <c r="B37" s="1646"/>
      <c r="C37" s="1646"/>
      <c r="D37" s="1646"/>
      <c r="E37" s="1646"/>
      <c r="F37" s="1646"/>
      <c r="G37" s="1646"/>
      <c r="H37" s="1646"/>
      <c r="I37" s="1646"/>
      <c r="J37" s="1646"/>
      <c r="K37" s="1646"/>
      <c r="L37" s="1646"/>
      <c r="M37" s="1646"/>
      <c r="N37" s="1646"/>
      <c r="O37" s="1646"/>
      <c r="P37" s="1646"/>
    </row>
    <row r="38" spans="1:18" x14ac:dyDescent="0.35">
      <c r="A38" s="1645"/>
      <c r="B38" s="1645"/>
      <c r="C38" s="1645"/>
      <c r="D38" s="1645"/>
      <c r="E38" s="1645"/>
      <c r="F38" s="1645"/>
      <c r="G38" s="1645"/>
      <c r="H38" s="1645"/>
      <c r="I38" s="1645"/>
      <c r="J38" s="1645"/>
      <c r="K38" s="1645"/>
      <c r="L38" s="1645"/>
      <c r="M38" s="1645"/>
      <c r="N38" s="1645"/>
      <c r="O38" s="1645"/>
      <c r="P38" s="1645"/>
    </row>
    <row r="39" spans="1:18" x14ac:dyDescent="0.35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x14ac:dyDescent="0.35">
      <c r="A40" s="1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11">
    <mergeCell ref="A37:P37"/>
    <mergeCell ref="A38:P38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B050"/>
  </sheetPr>
  <dimension ref="A1:AP46"/>
  <sheetViews>
    <sheetView zoomScale="50" zoomScaleNormal="50" workbookViewId="0">
      <selection activeCell="L43" sqref="L43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28515625" style="28" customWidth="1"/>
    <col min="5" max="5" width="12.85546875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1.5703125" style="28" customWidth="1"/>
    <col min="11" max="11" width="12.5703125" style="28" customWidth="1"/>
    <col min="12" max="12" width="13.7109375" style="28" customWidth="1"/>
    <col min="13" max="13" width="13.42578125" style="28" customWidth="1"/>
    <col min="14" max="14" width="17.28515625" style="28" customWidth="1"/>
    <col min="15" max="15" width="14.8554687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747"/>
      <c r="B1" s="1747"/>
      <c r="C1" s="1747"/>
      <c r="D1" s="1747"/>
      <c r="E1" s="1747"/>
      <c r="F1" s="1747"/>
      <c r="G1" s="1747"/>
      <c r="H1" s="1747"/>
      <c r="I1" s="1747"/>
      <c r="J1" s="1747"/>
      <c r="K1" s="1747"/>
      <c r="L1" s="1747"/>
      <c r="M1" s="1747"/>
      <c r="N1" s="1747"/>
      <c r="O1" s="1747"/>
      <c r="P1" s="1747"/>
      <c r="Q1" s="61"/>
      <c r="R1" s="61"/>
      <c r="S1" s="61"/>
      <c r="T1" s="61"/>
    </row>
    <row r="2" spans="1:42" ht="28.5" customHeight="1" x14ac:dyDescent="0.35">
      <c r="A2" s="1748" t="s">
        <v>78</v>
      </c>
      <c r="B2" s="1748"/>
      <c r="C2" s="1748"/>
      <c r="D2" s="1748"/>
      <c r="E2" s="1748"/>
      <c r="F2" s="1748"/>
      <c r="G2" s="1748"/>
      <c r="H2" s="1748"/>
      <c r="I2" s="1748"/>
      <c r="J2" s="1748"/>
      <c r="K2" s="1748"/>
      <c r="L2" s="1748"/>
      <c r="M2" s="1748"/>
      <c r="N2" s="1748"/>
      <c r="O2" s="1748"/>
      <c r="P2" s="17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749" t="s">
        <v>79</v>
      </c>
      <c r="B3" s="1749"/>
      <c r="C3" s="1749"/>
      <c r="D3" s="1749"/>
      <c r="E3" s="1749"/>
      <c r="F3" s="1749"/>
      <c r="G3" s="1749"/>
      <c r="H3" s="1749"/>
      <c r="I3" s="1749"/>
      <c r="J3" s="1749"/>
      <c r="K3" s="1749"/>
      <c r="L3" s="1749"/>
      <c r="M3" s="1749"/>
      <c r="N3" s="1749"/>
      <c r="O3" s="1749"/>
      <c r="P3" s="1749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750" t="s">
        <v>122</v>
      </c>
      <c r="B4" s="1750"/>
      <c r="C4" s="1750"/>
      <c r="D4" s="1750"/>
      <c r="E4" s="1750"/>
      <c r="F4" s="1750"/>
      <c r="G4" s="1750"/>
      <c r="H4" s="1750"/>
      <c r="I4" s="1750"/>
      <c r="J4" s="1750"/>
      <c r="K4" s="1750"/>
      <c r="L4" s="1750"/>
      <c r="M4" s="1750"/>
      <c r="N4" s="1750"/>
      <c r="O4" s="1750"/>
      <c r="P4" s="1750"/>
      <c r="Q4" s="82"/>
      <c r="R4" s="82"/>
    </row>
    <row r="5" spans="1:42" ht="25.5" customHeight="1" thickBot="1" x14ac:dyDescent="0.4">
      <c r="A5" s="62"/>
    </row>
    <row r="6" spans="1:42" ht="42" customHeight="1" thickBot="1" x14ac:dyDescent="0.4">
      <c r="A6" s="1751" t="s">
        <v>7</v>
      </c>
      <c r="B6" s="1745" t="s">
        <v>0</v>
      </c>
      <c r="C6" s="1745"/>
      <c r="D6" s="1745"/>
      <c r="E6" s="1745" t="s">
        <v>1</v>
      </c>
      <c r="F6" s="1745"/>
      <c r="G6" s="1745"/>
      <c r="H6" s="1745" t="s">
        <v>2</v>
      </c>
      <c r="I6" s="1745"/>
      <c r="J6" s="1745"/>
      <c r="K6" s="1745" t="s">
        <v>3</v>
      </c>
      <c r="L6" s="1745"/>
      <c r="M6" s="1745"/>
      <c r="N6" s="1746" t="s">
        <v>22</v>
      </c>
      <c r="O6" s="1746"/>
      <c r="P6" s="1746"/>
      <c r="Q6" s="63"/>
      <c r="R6" s="63"/>
    </row>
    <row r="7" spans="1:42" ht="62.25" customHeight="1" thickBot="1" x14ac:dyDescent="0.4">
      <c r="A7" s="1751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5" t="s">
        <v>16</v>
      </c>
      <c r="L7" s="178" t="s">
        <v>17</v>
      </c>
      <c r="M7" s="177" t="s">
        <v>4</v>
      </c>
      <c r="N7" s="241" t="s">
        <v>16</v>
      </c>
      <c r="O7" s="241" t="s">
        <v>17</v>
      </c>
      <c r="P7" s="240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174"/>
      <c r="L8" s="179"/>
      <c r="M8" s="54"/>
      <c r="N8" s="56"/>
      <c r="O8" s="211"/>
      <c r="P8" s="119"/>
      <c r="Q8" s="63"/>
      <c r="R8" s="63"/>
    </row>
    <row r="9" spans="1:42" ht="34.5" customHeight="1" thickBot="1" x14ac:dyDescent="0.4">
      <c r="A9" s="120" t="s">
        <v>13</v>
      </c>
      <c r="B9" s="164"/>
      <c r="C9" s="165"/>
      <c r="D9" s="166"/>
      <c r="E9" s="167"/>
      <c r="F9" s="165"/>
      <c r="G9" s="168"/>
      <c r="H9" s="164"/>
      <c r="I9" s="165"/>
      <c r="J9" s="166"/>
      <c r="K9" s="175"/>
      <c r="L9" s="165"/>
      <c r="M9" s="175"/>
      <c r="N9" s="242"/>
      <c r="O9" s="243"/>
      <c r="P9" s="324"/>
      <c r="Q9" s="63"/>
      <c r="R9" s="63"/>
    </row>
    <row r="10" spans="1:42" s="66" customFormat="1" ht="26.25" x14ac:dyDescent="0.35">
      <c r="A10" s="589" t="s">
        <v>81</v>
      </c>
      <c r="B10" s="176">
        <f>B11+B12</f>
        <v>15</v>
      </c>
      <c r="C10" s="176">
        <f t="shared" ref="C10:P10" si="0">C11+C12</f>
        <v>125</v>
      </c>
      <c r="D10" s="176">
        <f t="shared" si="0"/>
        <v>140</v>
      </c>
      <c r="E10" s="176">
        <f t="shared" si="0"/>
        <v>0</v>
      </c>
      <c r="F10" s="176">
        <f t="shared" si="0"/>
        <v>0</v>
      </c>
      <c r="G10" s="176">
        <f t="shared" si="0"/>
        <v>0</v>
      </c>
      <c r="H10" s="176">
        <f t="shared" si="0"/>
        <v>0</v>
      </c>
      <c r="I10" s="176">
        <f t="shared" si="0"/>
        <v>0</v>
      </c>
      <c r="J10" s="176">
        <f t="shared" si="0"/>
        <v>0</v>
      </c>
      <c r="K10" s="176">
        <f t="shared" si="0"/>
        <v>0</v>
      </c>
      <c r="L10" s="176">
        <f t="shared" si="0"/>
        <v>0</v>
      </c>
      <c r="M10" s="781">
        <f t="shared" si="0"/>
        <v>0</v>
      </c>
      <c r="N10" s="781">
        <f t="shared" si="0"/>
        <v>15</v>
      </c>
      <c r="O10" s="781">
        <f t="shared" si="0"/>
        <v>125</v>
      </c>
      <c r="P10" s="1259">
        <f t="shared" si="0"/>
        <v>140</v>
      </c>
      <c r="Q10" s="63"/>
      <c r="R10" s="63"/>
    </row>
    <row r="11" spans="1:42" s="66" customFormat="1" ht="26.25" x14ac:dyDescent="0.35">
      <c r="A11" s="954" t="s">
        <v>99</v>
      </c>
      <c r="B11" s="955">
        <v>10</v>
      </c>
      <c r="C11" s="955">
        <v>67</v>
      </c>
      <c r="D11" s="955">
        <f>SUM(B11:C11)</f>
        <v>77</v>
      </c>
      <c r="E11" s="952"/>
      <c r="F11" s="952"/>
      <c r="G11" s="952"/>
      <c r="H11" s="952"/>
      <c r="I11" s="952"/>
      <c r="J11" s="952"/>
      <c r="K11" s="952"/>
      <c r="L11" s="952"/>
      <c r="M11" s="961"/>
      <c r="N11" s="966">
        <f>SUM(B11)+E11+H11</f>
        <v>10</v>
      </c>
      <c r="O11" s="952">
        <f>SUM(C11)</f>
        <v>67</v>
      </c>
      <c r="P11" s="958">
        <f>SUM(D11)</f>
        <v>77</v>
      </c>
      <c r="Q11" s="63"/>
      <c r="R11" s="63"/>
    </row>
    <row r="12" spans="1:42" ht="26.25" x14ac:dyDescent="0.35">
      <c r="A12" s="957" t="s">
        <v>53</v>
      </c>
      <c r="B12" s="956">
        <v>5</v>
      </c>
      <c r="C12" s="956">
        <v>58</v>
      </c>
      <c r="D12" s="956">
        <f>SUM(B12:C12)</f>
        <v>63</v>
      </c>
      <c r="E12" s="953"/>
      <c r="F12" s="953"/>
      <c r="G12" s="953"/>
      <c r="H12" s="953"/>
      <c r="I12" s="953"/>
      <c r="J12" s="953"/>
      <c r="K12" s="953"/>
      <c r="L12" s="953"/>
      <c r="M12" s="962"/>
      <c r="N12" s="967">
        <f>SUM(B12)+E12+H12</f>
        <v>5</v>
      </c>
      <c r="O12" s="953">
        <f>SUM(C12)</f>
        <v>58</v>
      </c>
      <c r="P12" s="968">
        <f>SUM(D12)</f>
        <v>63</v>
      </c>
      <c r="Q12" s="63"/>
      <c r="R12" s="63"/>
    </row>
    <row r="13" spans="1:42" ht="26.25" x14ac:dyDescent="0.35">
      <c r="A13" s="590" t="s">
        <v>52</v>
      </c>
      <c r="B13" s="121">
        <f>'[1]Спец средн звена ДО'!B23</f>
        <v>77</v>
      </c>
      <c r="C13" s="121">
        <f>'[1]Спец средн звена ДО'!C23</f>
        <v>241</v>
      </c>
      <c r="D13" s="121">
        <f>'[1]Спец средн звена ДО'!D23</f>
        <v>318</v>
      </c>
      <c r="E13" s="121">
        <f>'[1]Спец средн звена ДО'!E23</f>
        <v>133</v>
      </c>
      <c r="F13" s="121">
        <f>'[1]Спец средн звена ДО'!F23</f>
        <v>167</v>
      </c>
      <c r="G13" s="121">
        <f>'[1]Спец средн звена ДО'!G23</f>
        <v>300</v>
      </c>
      <c r="H13" s="782">
        <f>'[1]Спец средн звена ДО'!H23</f>
        <v>73</v>
      </c>
      <c r="I13" s="137">
        <f>'[1]Спец средн звена ДО'!I23</f>
        <v>110</v>
      </c>
      <c r="J13" s="138">
        <f>'[1]Спец средн звена ДО'!J23</f>
        <v>183</v>
      </c>
      <c r="K13" s="782">
        <f>'[1]Спец средн звена ДО'!K23</f>
        <v>0</v>
      </c>
      <c r="L13" s="137">
        <f>'[1]Спец средн звена ДО'!L23</f>
        <v>0</v>
      </c>
      <c r="M13" s="963">
        <f>'[1]Спец средн звена ДО'!M23</f>
        <v>0</v>
      </c>
      <c r="N13" s="122">
        <f>'[1]Спец средн звена ДО'!N23</f>
        <v>283</v>
      </c>
      <c r="O13" s="123">
        <f>'[1]Спец средн звена ДО'!O23</f>
        <v>518</v>
      </c>
      <c r="P13" s="124">
        <f>'[1]Спец средн звена ДО'!P23</f>
        <v>801</v>
      </c>
      <c r="Q13" s="63"/>
      <c r="R13" s="63"/>
    </row>
    <row r="14" spans="1:42" ht="25.5" customHeight="1" x14ac:dyDescent="0.35">
      <c r="A14" s="588" t="s">
        <v>29</v>
      </c>
      <c r="B14" s="454">
        <f>'[1]Спец средн звена ДО'!B24</f>
        <v>16</v>
      </c>
      <c r="C14" s="455">
        <f>'[1]Спец средн звена ДО'!C24</f>
        <v>69</v>
      </c>
      <c r="D14" s="456">
        <f>'[1]Спец средн звена ДО'!D24</f>
        <v>85</v>
      </c>
      <c r="E14" s="457">
        <f>'[1]Спец средн звена ДО'!E24</f>
        <v>30</v>
      </c>
      <c r="F14" s="455">
        <f>'[1]Спец средн звена ДО'!F24</f>
        <v>59</v>
      </c>
      <c r="G14" s="456">
        <f>'[1]Спец средн звена ДО'!G24</f>
        <v>89</v>
      </c>
      <c r="H14" s="458">
        <f>'[1]Спец средн звена ДО'!H24</f>
        <v>21</v>
      </c>
      <c r="I14" s="455">
        <f>'[1]Спец средн звена ДО'!I24</f>
        <v>60</v>
      </c>
      <c r="J14" s="456">
        <f>'[1]Спец средн звена ДО'!J24</f>
        <v>81</v>
      </c>
      <c r="K14" s="458">
        <f>'[1]Спец средн звена ДО'!K24</f>
        <v>0</v>
      </c>
      <c r="L14" s="455">
        <f>'[1]Спец средн звена ДО'!L24</f>
        <v>0</v>
      </c>
      <c r="M14" s="964">
        <f>'[1]Спец средн звена ДО'!M24</f>
        <v>0</v>
      </c>
      <c r="N14" s="665">
        <f>'[1]Спец средн звена ДО'!N24</f>
        <v>67</v>
      </c>
      <c r="O14" s="666">
        <f>'[1]Спец средн звена ДО'!O24</f>
        <v>188</v>
      </c>
      <c r="P14" s="667">
        <f>'[1]Спец средн звена ДО'!P24</f>
        <v>255</v>
      </c>
      <c r="Q14" s="63"/>
      <c r="R14" s="63"/>
    </row>
    <row r="15" spans="1:42" ht="25.5" customHeight="1" x14ac:dyDescent="0.35">
      <c r="A15" s="591" t="s">
        <v>53</v>
      </c>
      <c r="B15" s="454">
        <f>'[1]Спец средн звена ДО'!B25</f>
        <v>25</v>
      </c>
      <c r="C15" s="455">
        <f>'[1]Спец средн звена ДО'!C25</f>
        <v>104</v>
      </c>
      <c r="D15" s="456">
        <f>'[1]Спец средн звена ДО'!D25</f>
        <v>129</v>
      </c>
      <c r="E15" s="454">
        <f>'[1]Спец средн звена ДО'!E25</f>
        <v>50</v>
      </c>
      <c r="F15" s="455">
        <f>'[1]Спец средн звена ДО'!F25</f>
        <v>57</v>
      </c>
      <c r="G15" s="456">
        <f>'[1]Спец средн звена ДО'!G25</f>
        <v>107</v>
      </c>
      <c r="H15" s="458">
        <f>'[1]Спец средн звена ДО'!H25</f>
        <v>0</v>
      </c>
      <c r="I15" s="455">
        <f>'[1]Спец средн звена ДО'!I25</f>
        <v>0</v>
      </c>
      <c r="J15" s="456">
        <f>'[1]Спец средн звена ДО'!J25</f>
        <v>0</v>
      </c>
      <c r="K15" s="458">
        <f>'[1]Спец средн звена ДО'!K25</f>
        <v>0</v>
      </c>
      <c r="L15" s="455">
        <f>'[1]Спец средн звена ДО'!L25</f>
        <v>0</v>
      </c>
      <c r="M15" s="964">
        <f>'[1]Спец средн звена ДО'!M25</f>
        <v>0</v>
      </c>
      <c r="N15" s="665">
        <f>'[1]Спец средн звена ДО'!N25</f>
        <v>75</v>
      </c>
      <c r="O15" s="666">
        <f>'[1]Спец средн звена ДО'!O25</f>
        <v>161</v>
      </c>
      <c r="P15" s="667">
        <f>'[1]Спец средн звена ДО'!P25</f>
        <v>236</v>
      </c>
      <c r="Q15" s="67"/>
      <c r="R15" s="67"/>
    </row>
    <row r="16" spans="1:42" ht="25.5" customHeight="1" thickBot="1" x14ac:dyDescent="0.4">
      <c r="A16" s="588" t="s">
        <v>99</v>
      </c>
      <c r="B16" s="454">
        <f>'[1]Спец средн звена ДО'!B26</f>
        <v>36</v>
      </c>
      <c r="C16" s="455">
        <f>'[1]Спец средн звена ДО'!C26</f>
        <v>68</v>
      </c>
      <c r="D16" s="456">
        <f>'[1]Спец средн звена ДО'!D26</f>
        <v>104</v>
      </c>
      <c r="E16" s="454">
        <f>'[1]Спец средн звена ДО'!E26</f>
        <v>53</v>
      </c>
      <c r="F16" s="455">
        <f>'[1]Спец средн звена ДО'!F26</f>
        <v>51</v>
      </c>
      <c r="G16" s="456">
        <f>'[1]Спец средн звена ДО'!G26</f>
        <v>104</v>
      </c>
      <c r="H16" s="960">
        <f>'[1]Спец средн звена ДО'!H26</f>
        <v>52</v>
      </c>
      <c r="I16" s="459">
        <f>'[1]Спец средн звена ДО'!I26</f>
        <v>50</v>
      </c>
      <c r="J16" s="456">
        <f>'[1]Спец средн звена ДО'!J26</f>
        <v>102</v>
      </c>
      <c r="K16" s="460">
        <f>'[1]Спец средн звена ДО'!K26</f>
        <v>0</v>
      </c>
      <c r="L16" s="461">
        <f>'[1]Спец средн звена ДО'!L26</f>
        <v>0</v>
      </c>
      <c r="M16" s="965">
        <f>'[1]Спец средн звена ДО'!M26</f>
        <v>0</v>
      </c>
      <c r="N16" s="969">
        <f>'[1]Спец средн звена ДО'!N26</f>
        <v>141</v>
      </c>
      <c r="O16" s="970">
        <f>'[1]Спец средн звена ДО'!O26</f>
        <v>169</v>
      </c>
      <c r="P16" s="971">
        <f>'[1]Спец средн звена ДО'!P26</f>
        <v>310</v>
      </c>
      <c r="Q16" s="58"/>
      <c r="R16" s="58"/>
    </row>
    <row r="17" spans="1:18" ht="25.5" customHeight="1" thickBot="1" x14ac:dyDescent="0.4">
      <c r="A17" s="592" t="s">
        <v>10</v>
      </c>
      <c r="B17" s="533">
        <f>B10+B13</f>
        <v>92</v>
      </c>
      <c r="C17" s="533">
        <f t="shared" ref="C17:P17" si="1">C10+C13</f>
        <v>366</v>
      </c>
      <c r="D17" s="533">
        <f t="shared" si="1"/>
        <v>458</v>
      </c>
      <c r="E17" s="533">
        <f t="shared" si="1"/>
        <v>133</v>
      </c>
      <c r="F17" s="533">
        <f t="shared" si="1"/>
        <v>167</v>
      </c>
      <c r="G17" s="533">
        <f t="shared" si="1"/>
        <v>300</v>
      </c>
      <c r="H17" s="533">
        <f t="shared" si="1"/>
        <v>73</v>
      </c>
      <c r="I17" s="533">
        <f t="shared" si="1"/>
        <v>110</v>
      </c>
      <c r="J17" s="533">
        <f t="shared" si="1"/>
        <v>183</v>
      </c>
      <c r="K17" s="533">
        <f t="shared" si="1"/>
        <v>0</v>
      </c>
      <c r="L17" s="533">
        <f t="shared" si="1"/>
        <v>0</v>
      </c>
      <c r="M17" s="533">
        <f t="shared" si="1"/>
        <v>0</v>
      </c>
      <c r="N17" s="533">
        <f t="shared" si="1"/>
        <v>298</v>
      </c>
      <c r="O17" s="533">
        <f t="shared" si="1"/>
        <v>643</v>
      </c>
      <c r="P17" s="1260">
        <f t="shared" si="1"/>
        <v>941</v>
      </c>
      <c r="Q17" s="58"/>
      <c r="R17" s="58"/>
    </row>
    <row r="18" spans="1:18" ht="26.25" thickBot="1" x14ac:dyDescent="0.4">
      <c r="A18" s="592" t="s">
        <v>14</v>
      </c>
      <c r="B18" s="534"/>
      <c r="C18" s="535"/>
      <c r="D18" s="536"/>
      <c r="E18" s="537"/>
      <c r="F18" s="537"/>
      <c r="G18" s="538"/>
      <c r="H18" s="783"/>
      <c r="I18" s="786"/>
      <c r="J18" s="539"/>
      <c r="K18" s="538"/>
      <c r="L18" s="180"/>
      <c r="M18" s="135"/>
      <c r="N18" s="244"/>
      <c r="O18" s="245"/>
      <c r="P18" s="135"/>
      <c r="Q18" s="58"/>
      <c r="R18" s="58"/>
    </row>
    <row r="19" spans="1:18" ht="27" thickBot="1" x14ac:dyDescent="0.4">
      <c r="A19" s="592" t="s">
        <v>9</v>
      </c>
      <c r="B19" s="540"/>
      <c r="C19" s="541"/>
      <c r="D19" s="542"/>
      <c r="E19" s="543"/>
      <c r="F19" s="541"/>
      <c r="G19" s="544"/>
      <c r="H19" s="784"/>
      <c r="I19" s="787" t="s">
        <v>5</v>
      </c>
      <c r="J19" s="785"/>
      <c r="K19" s="788"/>
      <c r="L19" s="791"/>
      <c r="M19" s="790"/>
      <c r="N19" s="572"/>
      <c r="O19" s="573"/>
      <c r="P19" s="1261"/>
      <c r="Q19" s="58"/>
      <c r="R19" s="58"/>
    </row>
    <row r="20" spans="1:18" x14ac:dyDescent="0.35">
      <c r="A20" s="589" t="s">
        <v>81</v>
      </c>
      <c r="B20" s="176">
        <f>B21+B22</f>
        <v>15</v>
      </c>
      <c r="C20" s="176">
        <f t="shared" ref="C20" si="2">C21+C22</f>
        <v>125</v>
      </c>
      <c r="D20" s="176">
        <f t="shared" ref="D20" si="3">D21+D22</f>
        <v>140</v>
      </c>
      <c r="E20" s="176">
        <f t="shared" ref="E20" si="4">E21+E22</f>
        <v>0</v>
      </c>
      <c r="F20" s="176">
        <f t="shared" ref="F20" si="5">F21+F22</f>
        <v>0</v>
      </c>
      <c r="G20" s="176">
        <f t="shared" ref="G20" si="6">G21+G22</f>
        <v>0</v>
      </c>
      <c r="H20" s="176">
        <f t="shared" ref="H20" si="7">H21+H22</f>
        <v>0</v>
      </c>
      <c r="I20" s="176">
        <f t="shared" ref="I20" si="8">I21+I22</f>
        <v>0</v>
      </c>
      <c r="J20" s="176">
        <f t="shared" ref="J20" si="9">J21+J22</f>
        <v>0</v>
      </c>
      <c r="K20" s="176">
        <f t="shared" ref="K20" si="10">K21+K22</f>
        <v>0</v>
      </c>
      <c r="L20" s="176">
        <f t="shared" ref="L20" si="11">L21+L22</f>
        <v>0</v>
      </c>
      <c r="M20" s="176">
        <f t="shared" ref="M20" si="12">M21+M22</f>
        <v>0</v>
      </c>
      <c r="N20" s="176">
        <f t="shared" ref="N20" si="13">N21+N22</f>
        <v>15</v>
      </c>
      <c r="O20" s="176">
        <f t="shared" ref="O20" si="14">O21+O22</f>
        <v>125</v>
      </c>
      <c r="P20" s="1259">
        <f t="shared" ref="P20" si="15">P21+P22</f>
        <v>140</v>
      </c>
      <c r="Q20" s="58"/>
      <c r="R20" s="58"/>
    </row>
    <row r="21" spans="1:18" ht="25.5" customHeight="1" x14ac:dyDescent="0.35">
      <c r="A21" s="954" t="s">
        <v>99</v>
      </c>
      <c r="B21" s="955">
        <v>10</v>
      </c>
      <c r="C21" s="955">
        <v>67</v>
      </c>
      <c r="D21" s="955">
        <f>SUM(B21:C21)</f>
        <v>77</v>
      </c>
      <c r="E21" s="952"/>
      <c r="F21" s="952"/>
      <c r="G21" s="952"/>
      <c r="H21" s="952"/>
      <c r="I21" s="952"/>
      <c r="J21" s="952"/>
      <c r="K21" s="952"/>
      <c r="L21" s="952"/>
      <c r="M21" s="952"/>
      <c r="N21" s="952">
        <f>SUM(B21)+E21+H21</f>
        <v>10</v>
      </c>
      <c r="O21" s="952">
        <f>SUM(C21)</f>
        <v>67</v>
      </c>
      <c r="P21" s="958">
        <f>SUM(D21)</f>
        <v>77</v>
      </c>
      <c r="Q21" s="68"/>
      <c r="R21" s="68"/>
    </row>
    <row r="22" spans="1:18" ht="26.25" x14ac:dyDescent="0.35">
      <c r="A22" s="957" t="s">
        <v>53</v>
      </c>
      <c r="B22" s="956">
        <v>5</v>
      </c>
      <c r="C22" s="956">
        <v>58</v>
      </c>
      <c r="D22" s="956">
        <f>SUM(B22:C22)</f>
        <v>63</v>
      </c>
      <c r="E22" s="953"/>
      <c r="F22" s="953"/>
      <c r="G22" s="953"/>
      <c r="H22" s="953"/>
      <c r="I22" s="953"/>
      <c r="J22" s="953"/>
      <c r="K22" s="953"/>
      <c r="L22" s="953"/>
      <c r="M22" s="953"/>
      <c r="N22" s="953">
        <f>SUM(B22)+E22+H22</f>
        <v>5</v>
      </c>
      <c r="O22" s="953">
        <f>SUM(C22)</f>
        <v>58</v>
      </c>
      <c r="P22" s="959">
        <f>SUM(D22)</f>
        <v>63</v>
      </c>
      <c r="Q22" s="68"/>
      <c r="R22" s="68"/>
    </row>
    <row r="23" spans="1:18" x14ac:dyDescent="0.35">
      <c r="A23" s="972" t="s">
        <v>55</v>
      </c>
      <c r="B23" s="545">
        <f>'[1]Спец средн звена ДО'!B45</f>
        <v>77</v>
      </c>
      <c r="C23" s="545">
        <f>'[1]Спец средн звена ДО'!C45</f>
        <v>241</v>
      </c>
      <c r="D23" s="545">
        <f>'[1]Спец средн звена ДО'!D45</f>
        <v>318</v>
      </c>
      <c r="E23" s="545">
        <f>'[1]Спец средн звена ДО'!E45</f>
        <v>133</v>
      </c>
      <c r="F23" s="545">
        <f>'[1]Спец средн звена ДО'!F45</f>
        <v>166</v>
      </c>
      <c r="G23" s="545">
        <f>'[1]Спец средн звена ДО'!G45</f>
        <v>299</v>
      </c>
      <c r="H23" s="545">
        <f>'[1]Спец средн звена ДО'!H45</f>
        <v>72</v>
      </c>
      <c r="I23" s="545">
        <f>'[1]Спец средн звена ДО'!I45</f>
        <v>108</v>
      </c>
      <c r="J23" s="545">
        <f>'[1]Спец средн звена ДО'!J45</f>
        <v>180</v>
      </c>
      <c r="K23" s="545">
        <f>'[1]Спец средн звена ДО'!K45</f>
        <v>0</v>
      </c>
      <c r="L23" s="545">
        <f>'[1]Спец средн звена ДО'!L45</f>
        <v>0</v>
      </c>
      <c r="M23" s="545">
        <f>'[1]Спец средн звена ДО'!M45</f>
        <v>0</v>
      </c>
      <c r="N23" s="545">
        <f>'[1]Спец средн звена ДО'!N45</f>
        <v>282</v>
      </c>
      <c r="O23" s="545">
        <f>'[1]Спец средн звена ДО'!O45</f>
        <v>515</v>
      </c>
      <c r="P23" s="975">
        <f>'[1]Спец средн звена ДО'!P45</f>
        <v>797</v>
      </c>
      <c r="Q23" s="58"/>
      <c r="R23" s="58"/>
    </row>
    <row r="24" spans="1:18" ht="26.25" x14ac:dyDescent="0.35">
      <c r="A24" s="973" t="s">
        <v>29</v>
      </c>
      <c r="B24" s="454">
        <f>'[1]Спец средн звена ДО'!B46</f>
        <v>16</v>
      </c>
      <c r="C24" s="454">
        <f>'[1]Спец средн звена ДО'!C46</f>
        <v>69</v>
      </c>
      <c r="D24" s="456">
        <f>'[1]Спец средн звена ДО'!D46</f>
        <v>85</v>
      </c>
      <c r="E24" s="454">
        <f>'[1]Спец средн звена ДО'!E46</f>
        <v>30</v>
      </c>
      <c r="F24" s="454">
        <f>'[1]Спец средн звена ДО'!F46</f>
        <v>58</v>
      </c>
      <c r="G24" s="456">
        <f>'[1]Спец средн звена ДО'!G46</f>
        <v>88</v>
      </c>
      <c r="H24" s="454">
        <f>'[1]Спец средн звена ДО'!H46</f>
        <v>21</v>
      </c>
      <c r="I24" s="454">
        <f>'[1]Спец средн звена ДО'!I46</f>
        <v>58</v>
      </c>
      <c r="J24" s="456">
        <f>'[1]Спец средн звена ДО'!J46</f>
        <v>79</v>
      </c>
      <c r="K24" s="480">
        <f>'[1]Спец средн звена ДО'!K46</f>
        <v>0</v>
      </c>
      <c r="L24" s="455">
        <f>'[1]Спец средн звена ДО'!L46</f>
        <v>0</v>
      </c>
      <c r="M24" s="458">
        <f>'[1]Спец средн звена ДО'!M46</f>
        <v>0</v>
      </c>
      <c r="N24" s="665">
        <f>'[1]Спец средн звена ДО'!N46</f>
        <v>67</v>
      </c>
      <c r="O24" s="666">
        <f>'[1]Спец средн звена ДО'!O46</f>
        <v>185</v>
      </c>
      <c r="P24" s="667">
        <f>'[1]Спец средн звена ДО'!P46</f>
        <v>252</v>
      </c>
      <c r="Q24" s="69"/>
      <c r="R24" s="69"/>
    </row>
    <row r="25" spans="1:18" ht="25.5" customHeight="1" x14ac:dyDescent="0.35">
      <c r="A25" s="974" t="s">
        <v>53</v>
      </c>
      <c r="B25" s="454">
        <f>'[1]Спец средн звена ДО'!B47</f>
        <v>25</v>
      </c>
      <c r="C25" s="454">
        <f>'[1]Спец средн звена ДО'!C47</f>
        <v>104</v>
      </c>
      <c r="D25" s="456">
        <f>'[1]Спец средн звена ДО'!D47</f>
        <v>129</v>
      </c>
      <c r="E25" s="454">
        <f>'[1]Спец средн звена ДО'!E47</f>
        <v>50</v>
      </c>
      <c r="F25" s="454">
        <f>'[1]Спец средн звена ДО'!F47</f>
        <v>57</v>
      </c>
      <c r="G25" s="456">
        <f>'[1]Спец средн звена ДО'!G47</f>
        <v>107</v>
      </c>
      <c r="H25" s="454">
        <f>'[1]Спец средн звена ДО'!H47</f>
        <v>0</v>
      </c>
      <c r="I25" s="454">
        <f>'[1]Спец средн звена ДО'!I47</f>
        <v>0</v>
      </c>
      <c r="J25" s="456">
        <f>'[1]Спец средн звена ДО'!J47</f>
        <v>0</v>
      </c>
      <c r="K25" s="480">
        <f>'[1]Спец средн звена ДО'!K47</f>
        <v>0</v>
      </c>
      <c r="L25" s="455">
        <f>'[1]Спец средн звена ДО'!L47</f>
        <v>0</v>
      </c>
      <c r="M25" s="458">
        <f>'[1]Спец средн звена ДО'!M47</f>
        <v>0</v>
      </c>
      <c r="N25" s="665">
        <f>'[1]Спец средн звена ДО'!N47</f>
        <v>75</v>
      </c>
      <c r="O25" s="666">
        <f>'[1]Спец средн звена ДО'!O47</f>
        <v>161</v>
      </c>
      <c r="P25" s="667">
        <f>'[1]Спец средн звена ДО'!P47</f>
        <v>236</v>
      </c>
      <c r="Q25" s="70"/>
      <c r="R25" s="70"/>
    </row>
    <row r="26" spans="1:18" ht="27" thickBot="1" x14ac:dyDescent="0.4">
      <c r="A26" s="973" t="s">
        <v>54</v>
      </c>
      <c r="B26" s="454">
        <f>'[1]Спец средн звена ДО'!B48</f>
        <v>36</v>
      </c>
      <c r="C26" s="454">
        <f>'[1]Спец средн звена ДО'!C48</f>
        <v>68</v>
      </c>
      <c r="D26" s="456">
        <f>'[1]Спец средн звена ДО'!D48</f>
        <v>104</v>
      </c>
      <c r="E26" s="454">
        <f>'[1]Спец средн звена ДО'!E48</f>
        <v>53</v>
      </c>
      <c r="F26" s="454">
        <f>'[1]Спец средн звена ДО'!F48</f>
        <v>51</v>
      </c>
      <c r="G26" s="456">
        <f>'[1]Спец средн звена ДО'!G48</f>
        <v>104</v>
      </c>
      <c r="H26" s="454">
        <f>'[1]Спец средн звена ДО'!H48</f>
        <v>51</v>
      </c>
      <c r="I26" s="454">
        <f>'[1]Спец средн звена ДО'!I48</f>
        <v>50</v>
      </c>
      <c r="J26" s="456">
        <f>'[1]Спец средн звена ДО'!J48</f>
        <v>101</v>
      </c>
      <c r="K26" s="480">
        <f>'[1]Спец средн звена ДО'!K48</f>
        <v>0</v>
      </c>
      <c r="L26" s="455">
        <f>'[1]Спец средн звена ДО'!L48</f>
        <v>0</v>
      </c>
      <c r="M26" s="458">
        <f>'[1]Спец средн звена ДО'!M48</f>
        <v>0</v>
      </c>
      <c r="N26" s="665">
        <f>'[1]Спец средн звена ДО'!N48</f>
        <v>140</v>
      </c>
      <c r="O26" s="666">
        <f>'[1]Спец средн звена ДО'!O48</f>
        <v>169</v>
      </c>
      <c r="P26" s="667">
        <f>'[1]Спец средн звена ДО'!P48</f>
        <v>309</v>
      </c>
      <c r="Q26" s="70"/>
      <c r="R26" s="70"/>
    </row>
    <row r="27" spans="1:18" ht="31.5" customHeight="1" thickBot="1" x14ac:dyDescent="0.4">
      <c r="A27" s="976" t="s">
        <v>6</v>
      </c>
      <c r="B27" s="1258">
        <f>B23+B20</f>
        <v>92</v>
      </c>
      <c r="C27" s="1258">
        <f t="shared" ref="C27:P27" si="16">C23+C20</f>
        <v>366</v>
      </c>
      <c r="D27" s="1258">
        <f t="shared" si="16"/>
        <v>458</v>
      </c>
      <c r="E27" s="1258">
        <f t="shared" si="16"/>
        <v>133</v>
      </c>
      <c r="F27" s="1258">
        <f t="shared" si="16"/>
        <v>166</v>
      </c>
      <c r="G27" s="1258">
        <f t="shared" si="16"/>
        <v>299</v>
      </c>
      <c r="H27" s="1258">
        <f t="shared" si="16"/>
        <v>72</v>
      </c>
      <c r="I27" s="1258">
        <f t="shared" si="16"/>
        <v>108</v>
      </c>
      <c r="J27" s="1258">
        <f t="shared" si="16"/>
        <v>180</v>
      </c>
      <c r="K27" s="1258">
        <f t="shared" si="16"/>
        <v>0</v>
      </c>
      <c r="L27" s="1258">
        <f t="shared" si="16"/>
        <v>0</v>
      </c>
      <c r="M27" s="1258">
        <f t="shared" si="16"/>
        <v>0</v>
      </c>
      <c r="N27" s="1258">
        <f t="shared" si="16"/>
        <v>297</v>
      </c>
      <c r="O27" s="1258">
        <f t="shared" si="16"/>
        <v>640</v>
      </c>
      <c r="P27" s="1262">
        <f t="shared" si="16"/>
        <v>937</v>
      </c>
      <c r="Q27" s="70"/>
      <c r="R27" s="70"/>
    </row>
    <row r="28" spans="1:18" ht="26.25" x14ac:dyDescent="0.35">
      <c r="A28" s="977" t="s">
        <v>15</v>
      </c>
      <c r="B28" s="462"/>
      <c r="C28" s="463"/>
      <c r="D28" s="464"/>
      <c r="E28" s="465"/>
      <c r="F28" s="463"/>
      <c r="G28" s="466"/>
      <c r="H28" s="978"/>
      <c r="I28" s="792"/>
      <c r="J28" s="979"/>
      <c r="K28" s="789"/>
      <c r="L28" s="792"/>
      <c r="M28" s="789"/>
      <c r="N28" s="980"/>
      <c r="O28" s="981"/>
      <c r="P28" s="1263"/>
      <c r="Q28" s="71"/>
    </row>
    <row r="29" spans="1:18" x14ac:dyDescent="0.35">
      <c r="A29" s="593" t="s">
        <v>82</v>
      </c>
      <c r="B29" s="467">
        <v>0</v>
      </c>
      <c r="C29" s="468">
        <v>0</v>
      </c>
      <c r="D29" s="469">
        <v>0</v>
      </c>
      <c r="E29" s="470">
        <v>0</v>
      </c>
      <c r="F29" s="468">
        <v>0</v>
      </c>
      <c r="G29" s="470">
        <f t="shared" ref="G29" si="17">SUM(E29:F29)</f>
        <v>0</v>
      </c>
      <c r="H29" s="471">
        <v>0</v>
      </c>
      <c r="I29" s="468">
        <v>0</v>
      </c>
      <c r="J29" s="469">
        <f t="shared" ref="J29" si="18">H29+I29</f>
        <v>0</v>
      </c>
      <c r="K29" s="470">
        <v>0</v>
      </c>
      <c r="L29" s="468">
        <v>0</v>
      </c>
      <c r="M29" s="472">
        <v>0</v>
      </c>
      <c r="N29" s="122">
        <v>0</v>
      </c>
      <c r="O29" s="123">
        <v>0</v>
      </c>
      <c r="P29" s="124">
        <v>0</v>
      </c>
      <c r="Q29" s="58"/>
      <c r="R29" s="58"/>
    </row>
    <row r="30" spans="1:18" ht="27" thickBot="1" x14ac:dyDescent="0.4">
      <c r="A30" s="594" t="s">
        <v>84</v>
      </c>
      <c r="B30" s="473">
        <v>0</v>
      </c>
      <c r="C30" s="474">
        <v>0</v>
      </c>
      <c r="D30" s="475">
        <v>0</v>
      </c>
      <c r="E30" s="476">
        <v>0</v>
      </c>
      <c r="F30" s="474">
        <v>0</v>
      </c>
      <c r="G30" s="477">
        <f>SUM(E30:F30)</f>
        <v>0</v>
      </c>
      <c r="H30" s="478">
        <v>0</v>
      </c>
      <c r="I30" s="474">
        <v>0</v>
      </c>
      <c r="J30" s="477">
        <f>H30+I30</f>
        <v>0</v>
      </c>
      <c r="K30" s="478">
        <v>0</v>
      </c>
      <c r="L30" s="474">
        <v>0</v>
      </c>
      <c r="M30" s="477">
        <f>SUM(K30:L30)</f>
        <v>0</v>
      </c>
      <c r="N30" s="314">
        <f t="shared" ref="N30:O30" si="19">B30+E30+H30+K30</f>
        <v>0</v>
      </c>
      <c r="O30" s="315">
        <f t="shared" si="19"/>
        <v>0</v>
      </c>
      <c r="P30" s="294">
        <f>SUM(N30:O30)</f>
        <v>0</v>
      </c>
    </row>
    <row r="31" spans="1:18" ht="25.5" customHeight="1" thickBot="1" x14ac:dyDescent="0.4">
      <c r="A31" s="595" t="str">
        <f>'[2]Спец средн звена ДО'!A37</f>
        <v xml:space="preserve">На базе среднего общего образования </v>
      </c>
      <c r="B31" s="479">
        <f>B32+B33+B34</f>
        <v>0</v>
      </c>
      <c r="C31" s="479">
        <f t="shared" ref="C31:P31" si="20">C32+C33+C34</f>
        <v>0</v>
      </c>
      <c r="D31" s="479">
        <f t="shared" si="20"/>
        <v>0</v>
      </c>
      <c r="E31" s="479">
        <f t="shared" si="20"/>
        <v>0</v>
      </c>
      <c r="F31" s="479">
        <f t="shared" si="20"/>
        <v>1</v>
      </c>
      <c r="G31" s="479">
        <f t="shared" si="20"/>
        <v>1</v>
      </c>
      <c r="H31" s="479">
        <f t="shared" si="20"/>
        <v>1</v>
      </c>
      <c r="I31" s="479">
        <f t="shared" ref="I31" si="21">I32+I33+I34</f>
        <v>2</v>
      </c>
      <c r="J31" s="479">
        <f t="shared" ref="J31" si="22">J32+J33+J34</f>
        <v>3</v>
      </c>
      <c r="K31" s="479">
        <f t="shared" ref="K31" si="23">K32+K33+K34</f>
        <v>0</v>
      </c>
      <c r="L31" s="479">
        <f t="shared" si="20"/>
        <v>0</v>
      </c>
      <c r="M31" s="479">
        <f t="shared" si="20"/>
        <v>0</v>
      </c>
      <c r="N31" s="479">
        <f t="shared" si="20"/>
        <v>1</v>
      </c>
      <c r="O31" s="479">
        <f t="shared" si="20"/>
        <v>3</v>
      </c>
      <c r="P31" s="1264">
        <f t="shared" si="20"/>
        <v>4</v>
      </c>
    </row>
    <row r="32" spans="1:18" ht="26.25" x14ac:dyDescent="0.35">
      <c r="A32" s="588" t="s">
        <v>29</v>
      </c>
      <c r="B32" s="454">
        <v>0</v>
      </c>
      <c r="C32" s="455">
        <v>0</v>
      </c>
      <c r="D32" s="456">
        <v>0</v>
      </c>
      <c r="E32" s="480">
        <v>0</v>
      </c>
      <c r="F32" s="455">
        <v>1</v>
      </c>
      <c r="G32" s="458">
        <v>1</v>
      </c>
      <c r="H32" s="481">
        <v>0</v>
      </c>
      <c r="I32" s="455">
        <v>2</v>
      </c>
      <c r="J32" s="458">
        <v>2</v>
      </c>
      <c r="K32" s="139">
        <v>0</v>
      </c>
      <c r="L32" s="126">
        <v>0</v>
      </c>
      <c r="M32" s="128">
        <v>0</v>
      </c>
      <c r="N32" s="129">
        <v>0</v>
      </c>
      <c r="O32" s="130">
        <v>3</v>
      </c>
      <c r="P32" s="131">
        <v>3</v>
      </c>
    </row>
    <row r="33" spans="1:16" ht="31.5" customHeight="1" x14ac:dyDescent="0.35">
      <c r="A33" s="591" t="s">
        <v>53</v>
      </c>
      <c r="B33" s="454">
        <v>0</v>
      </c>
      <c r="C33" s="455">
        <v>0</v>
      </c>
      <c r="D33" s="456">
        <v>0</v>
      </c>
      <c r="E33" s="480">
        <v>0</v>
      </c>
      <c r="F33" s="455">
        <v>0</v>
      </c>
      <c r="G33" s="458">
        <v>0</v>
      </c>
      <c r="H33" s="481">
        <v>0</v>
      </c>
      <c r="I33" s="455">
        <v>0</v>
      </c>
      <c r="J33" s="458">
        <v>0</v>
      </c>
      <c r="K33" s="139">
        <v>0</v>
      </c>
      <c r="L33" s="126">
        <v>0</v>
      </c>
      <c r="M33" s="128">
        <v>0</v>
      </c>
      <c r="N33" s="129">
        <v>0</v>
      </c>
      <c r="O33" s="130">
        <v>0</v>
      </c>
      <c r="P33" s="131">
        <v>0</v>
      </c>
    </row>
    <row r="34" spans="1:16" ht="33" customHeight="1" thickBot="1" x14ac:dyDescent="0.4">
      <c r="A34" s="588" t="s">
        <v>54</v>
      </c>
      <c r="B34" s="454">
        <v>0</v>
      </c>
      <c r="C34" s="455">
        <v>0</v>
      </c>
      <c r="D34" s="456">
        <v>0</v>
      </c>
      <c r="E34" s="480">
        <v>0</v>
      </c>
      <c r="F34" s="455">
        <v>0</v>
      </c>
      <c r="G34" s="458">
        <v>0</v>
      </c>
      <c r="H34" s="481">
        <v>1</v>
      </c>
      <c r="I34" s="455">
        <v>0</v>
      </c>
      <c r="J34" s="458">
        <v>1</v>
      </c>
      <c r="K34" s="139">
        <v>0</v>
      </c>
      <c r="L34" s="126">
        <v>0</v>
      </c>
      <c r="M34" s="128">
        <v>0</v>
      </c>
      <c r="N34" s="129">
        <v>1</v>
      </c>
      <c r="O34" s="130">
        <v>0</v>
      </c>
      <c r="P34" s="1265">
        <v>1</v>
      </c>
    </row>
    <row r="35" spans="1:16" ht="33.75" customHeight="1" thickBot="1" x14ac:dyDescent="0.4">
      <c r="A35" s="596" t="s">
        <v>11</v>
      </c>
      <c r="B35" s="140">
        <f>B31</f>
        <v>0</v>
      </c>
      <c r="C35" s="140">
        <f t="shared" ref="C35:P35" si="24">C31</f>
        <v>0</v>
      </c>
      <c r="D35" s="140">
        <f t="shared" si="24"/>
        <v>0</v>
      </c>
      <c r="E35" s="140">
        <f t="shared" si="24"/>
        <v>0</v>
      </c>
      <c r="F35" s="140">
        <f t="shared" si="24"/>
        <v>1</v>
      </c>
      <c r="G35" s="140">
        <f t="shared" si="24"/>
        <v>1</v>
      </c>
      <c r="H35" s="140">
        <f t="shared" si="24"/>
        <v>1</v>
      </c>
      <c r="I35" s="140">
        <f t="shared" si="24"/>
        <v>2</v>
      </c>
      <c r="J35" s="140">
        <f t="shared" si="24"/>
        <v>3</v>
      </c>
      <c r="K35" s="140">
        <f t="shared" si="24"/>
        <v>0</v>
      </c>
      <c r="L35" s="140">
        <f t="shared" si="24"/>
        <v>0</v>
      </c>
      <c r="M35" s="140">
        <f t="shared" si="24"/>
        <v>0</v>
      </c>
      <c r="N35" s="140">
        <f t="shared" si="24"/>
        <v>1</v>
      </c>
      <c r="O35" s="140">
        <f t="shared" si="24"/>
        <v>3</v>
      </c>
      <c r="P35" s="982">
        <f t="shared" si="24"/>
        <v>4</v>
      </c>
    </row>
    <row r="36" spans="1:16" ht="26.25" thickBot="1" x14ac:dyDescent="0.4">
      <c r="A36" s="597" t="s">
        <v>8</v>
      </c>
      <c r="B36" s="133">
        <f>B27</f>
        <v>92</v>
      </c>
      <c r="C36" s="133">
        <f t="shared" ref="C36:P36" si="25">C27</f>
        <v>366</v>
      </c>
      <c r="D36" s="133">
        <f t="shared" si="25"/>
        <v>458</v>
      </c>
      <c r="E36" s="133">
        <f t="shared" si="25"/>
        <v>133</v>
      </c>
      <c r="F36" s="133">
        <f t="shared" si="25"/>
        <v>166</v>
      </c>
      <c r="G36" s="133">
        <f t="shared" si="25"/>
        <v>299</v>
      </c>
      <c r="H36" s="133">
        <f t="shared" si="25"/>
        <v>72</v>
      </c>
      <c r="I36" s="133">
        <f t="shared" si="25"/>
        <v>108</v>
      </c>
      <c r="J36" s="133">
        <f t="shared" si="25"/>
        <v>180</v>
      </c>
      <c r="K36" s="133">
        <f t="shared" si="25"/>
        <v>0</v>
      </c>
      <c r="L36" s="133">
        <f t="shared" si="25"/>
        <v>0</v>
      </c>
      <c r="M36" s="133">
        <f t="shared" si="25"/>
        <v>0</v>
      </c>
      <c r="N36" s="239">
        <f t="shared" si="25"/>
        <v>297</v>
      </c>
      <c r="O36" s="239">
        <f t="shared" si="25"/>
        <v>640</v>
      </c>
      <c r="P36" s="983">
        <f t="shared" si="25"/>
        <v>937</v>
      </c>
    </row>
    <row r="37" spans="1:16" ht="26.25" thickBot="1" x14ac:dyDescent="0.4">
      <c r="A37" s="598" t="s">
        <v>15</v>
      </c>
      <c r="B37" s="133">
        <f>B35</f>
        <v>0</v>
      </c>
      <c r="C37" s="133">
        <f t="shared" ref="C37:P37" si="26">C35</f>
        <v>0</v>
      </c>
      <c r="D37" s="133">
        <f t="shared" si="26"/>
        <v>0</v>
      </c>
      <c r="E37" s="133">
        <f t="shared" si="26"/>
        <v>0</v>
      </c>
      <c r="F37" s="133">
        <f t="shared" si="26"/>
        <v>1</v>
      </c>
      <c r="G37" s="133">
        <f t="shared" si="26"/>
        <v>1</v>
      </c>
      <c r="H37" s="133">
        <f t="shared" si="26"/>
        <v>1</v>
      </c>
      <c r="I37" s="133">
        <f t="shared" si="26"/>
        <v>2</v>
      </c>
      <c r="J37" s="133">
        <f t="shared" si="26"/>
        <v>3</v>
      </c>
      <c r="K37" s="133">
        <f t="shared" si="26"/>
        <v>0</v>
      </c>
      <c r="L37" s="133">
        <f t="shared" si="26"/>
        <v>0</v>
      </c>
      <c r="M37" s="133">
        <f t="shared" si="26"/>
        <v>0</v>
      </c>
      <c r="N37" s="133">
        <f t="shared" si="26"/>
        <v>1</v>
      </c>
      <c r="O37" s="133">
        <f t="shared" si="26"/>
        <v>3</v>
      </c>
      <c r="P37" s="983">
        <f t="shared" si="26"/>
        <v>4</v>
      </c>
    </row>
    <row r="38" spans="1:16" ht="30.75" thickBot="1" x14ac:dyDescent="0.4">
      <c r="A38" s="141" t="s">
        <v>12</v>
      </c>
      <c r="B38" s="194">
        <f>B36+B37</f>
        <v>92</v>
      </c>
      <c r="C38" s="194">
        <f t="shared" ref="C38:P38" si="27">C36+C37</f>
        <v>366</v>
      </c>
      <c r="D38" s="194">
        <f t="shared" si="27"/>
        <v>458</v>
      </c>
      <c r="E38" s="194">
        <f t="shared" si="27"/>
        <v>133</v>
      </c>
      <c r="F38" s="194">
        <f t="shared" si="27"/>
        <v>167</v>
      </c>
      <c r="G38" s="194">
        <f t="shared" si="27"/>
        <v>300</v>
      </c>
      <c r="H38" s="194">
        <f t="shared" si="27"/>
        <v>73</v>
      </c>
      <c r="I38" s="194">
        <f t="shared" si="27"/>
        <v>110</v>
      </c>
      <c r="J38" s="194">
        <f t="shared" si="27"/>
        <v>183</v>
      </c>
      <c r="K38" s="194">
        <f t="shared" si="27"/>
        <v>0</v>
      </c>
      <c r="L38" s="194">
        <f t="shared" si="27"/>
        <v>0</v>
      </c>
      <c r="M38" s="194">
        <f t="shared" si="27"/>
        <v>0</v>
      </c>
      <c r="N38" s="194">
        <f t="shared" si="27"/>
        <v>298</v>
      </c>
      <c r="O38" s="194">
        <f t="shared" si="27"/>
        <v>643</v>
      </c>
      <c r="P38" s="984">
        <f t="shared" si="27"/>
        <v>941</v>
      </c>
    </row>
    <row r="46" spans="1:16" x14ac:dyDescent="0.35">
      <c r="K46" s="28" t="s">
        <v>5</v>
      </c>
    </row>
  </sheetData>
  <mergeCells count="10">
    <mergeCell ref="K6:M6"/>
    <mergeCell ref="N6:P6"/>
    <mergeCell ref="A1:P1"/>
    <mergeCell ref="A2:P2"/>
    <mergeCell ref="A3:P3"/>
    <mergeCell ref="A4:P4"/>
    <mergeCell ref="B6:D6"/>
    <mergeCell ref="E6:G6"/>
    <mergeCell ref="H6:J6"/>
    <mergeCell ref="A6:A7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50"/>
  </sheetPr>
  <dimension ref="A1:AP31"/>
  <sheetViews>
    <sheetView zoomScale="50" zoomScaleNormal="50" workbookViewId="0">
      <selection activeCell="G33" sqref="G33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85546875" style="28" customWidth="1"/>
    <col min="5" max="5" width="12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0.7109375" style="28" customWidth="1"/>
    <col min="11" max="11" width="12.5703125" style="28" customWidth="1"/>
    <col min="12" max="12" width="13.7109375" style="28" customWidth="1"/>
    <col min="13" max="13" width="12" style="28" customWidth="1"/>
    <col min="14" max="14" width="14.140625" style="28" customWidth="1"/>
    <col min="15" max="15" width="13.14062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747"/>
      <c r="B1" s="1747"/>
      <c r="C1" s="1747"/>
      <c r="D1" s="1747"/>
      <c r="E1" s="1747"/>
      <c r="F1" s="1747"/>
      <c r="G1" s="1747"/>
      <c r="H1" s="1747"/>
      <c r="I1" s="1747"/>
      <c r="J1" s="1747"/>
      <c r="K1" s="1747"/>
      <c r="L1" s="1747"/>
      <c r="M1" s="1747"/>
      <c r="N1" s="1747"/>
      <c r="O1" s="1747"/>
      <c r="P1" s="1747"/>
      <c r="Q1" s="61"/>
      <c r="R1" s="61"/>
      <c r="S1" s="61"/>
      <c r="T1" s="61"/>
    </row>
    <row r="2" spans="1:42" ht="28.5" customHeight="1" x14ac:dyDescent="0.35">
      <c r="A2" s="1748" t="s">
        <v>78</v>
      </c>
      <c r="B2" s="1748"/>
      <c r="C2" s="1748"/>
      <c r="D2" s="1748"/>
      <c r="E2" s="1748"/>
      <c r="F2" s="1748"/>
      <c r="G2" s="1748"/>
      <c r="H2" s="1748"/>
      <c r="I2" s="1748"/>
      <c r="J2" s="1748"/>
      <c r="K2" s="1748"/>
      <c r="L2" s="1748"/>
      <c r="M2" s="1748"/>
      <c r="N2" s="1748"/>
      <c r="O2" s="1748"/>
      <c r="P2" s="17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749" t="s">
        <v>79</v>
      </c>
      <c r="B3" s="1749"/>
      <c r="C3" s="1749"/>
      <c r="D3" s="1749"/>
      <c r="E3" s="1749"/>
      <c r="F3" s="1749"/>
      <c r="G3" s="1749"/>
      <c r="H3" s="1749"/>
      <c r="I3" s="1749"/>
      <c r="J3" s="1749"/>
      <c r="K3" s="1749"/>
      <c r="L3" s="1749"/>
      <c r="M3" s="1749"/>
      <c r="N3" s="1749"/>
      <c r="O3" s="1749"/>
      <c r="P3" s="1749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750" t="s">
        <v>123</v>
      </c>
      <c r="B4" s="1750"/>
      <c r="C4" s="1750"/>
      <c r="D4" s="1750"/>
      <c r="E4" s="1750"/>
      <c r="F4" s="1750"/>
      <c r="G4" s="1750"/>
      <c r="H4" s="1750"/>
      <c r="I4" s="1750"/>
      <c r="J4" s="1750"/>
      <c r="K4" s="1750"/>
      <c r="L4" s="1750"/>
      <c r="M4" s="1750"/>
      <c r="N4" s="1750"/>
      <c r="O4" s="1750"/>
      <c r="P4" s="1750"/>
      <c r="Q4" s="163"/>
      <c r="R4" s="163"/>
    </row>
    <row r="5" spans="1:42" ht="25.5" customHeight="1" thickBot="1" x14ac:dyDescent="0.4">
      <c r="A5" s="62"/>
    </row>
    <row r="6" spans="1:42" ht="42" customHeight="1" thickBot="1" x14ac:dyDescent="0.4">
      <c r="A6" s="1751" t="s">
        <v>7</v>
      </c>
      <c r="B6" s="1745" t="s">
        <v>0</v>
      </c>
      <c r="C6" s="1745"/>
      <c r="D6" s="1745"/>
      <c r="E6" s="1745" t="s">
        <v>1</v>
      </c>
      <c r="F6" s="1745"/>
      <c r="G6" s="1745"/>
      <c r="H6" s="1745" t="s">
        <v>2</v>
      </c>
      <c r="I6" s="1745"/>
      <c r="J6" s="1745"/>
      <c r="K6" s="1745" t="s">
        <v>3</v>
      </c>
      <c r="L6" s="1745"/>
      <c r="M6" s="1745"/>
      <c r="N6" s="1752" t="s">
        <v>22</v>
      </c>
      <c r="O6" s="1752"/>
      <c r="P6" s="1752"/>
      <c r="Q6" s="63"/>
      <c r="R6" s="63"/>
    </row>
    <row r="7" spans="1:42" ht="62.25" customHeight="1" thickBot="1" x14ac:dyDescent="0.4">
      <c r="A7" s="1751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4" t="s">
        <v>16</v>
      </c>
      <c r="L7" s="64" t="s">
        <v>17</v>
      </c>
      <c r="M7" s="65" t="s">
        <v>4</v>
      </c>
      <c r="N7" s="64" t="s">
        <v>16</v>
      </c>
      <c r="O7" s="64" t="s">
        <v>17</v>
      </c>
      <c r="P7" s="118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55"/>
      <c r="L8" s="53"/>
      <c r="M8" s="54"/>
      <c r="N8" s="56"/>
      <c r="O8" s="57"/>
      <c r="P8" s="119"/>
      <c r="Q8" s="63"/>
      <c r="R8" s="63"/>
    </row>
    <row r="9" spans="1:42" ht="34.5" customHeight="1" thickBot="1" x14ac:dyDescent="0.4">
      <c r="A9" s="326" t="s">
        <v>13</v>
      </c>
      <c r="B9" s="356"/>
      <c r="C9" s="357"/>
      <c r="D9" s="358"/>
      <c r="E9" s="359"/>
      <c r="F9" s="357"/>
      <c r="G9" s="360"/>
      <c r="H9" s="356"/>
      <c r="I9" s="357"/>
      <c r="J9" s="358"/>
      <c r="K9" s="359"/>
      <c r="L9" s="357"/>
      <c r="M9" s="360"/>
      <c r="N9" s="361"/>
      <c r="O9" s="357"/>
      <c r="P9" s="362"/>
      <c r="Q9" s="63"/>
      <c r="R9" s="63"/>
    </row>
    <row r="10" spans="1:42" s="66" customFormat="1" ht="26.25" x14ac:dyDescent="0.35">
      <c r="A10" s="370" t="s">
        <v>81</v>
      </c>
      <c r="B10" s="371"/>
      <c r="C10" s="482"/>
      <c r="D10" s="483"/>
      <c r="E10" s="371"/>
      <c r="F10" s="482"/>
      <c r="G10" s="483"/>
      <c r="H10" s="371"/>
      <c r="I10" s="482"/>
      <c r="J10" s="483"/>
      <c r="K10" s="371"/>
      <c r="L10" s="482"/>
      <c r="M10" s="483"/>
      <c r="N10" s="371"/>
      <c r="O10" s="482"/>
      <c r="P10" s="587"/>
      <c r="Q10" s="63"/>
      <c r="R10" s="63"/>
    </row>
    <row r="11" spans="1:42" s="66" customFormat="1" ht="27" x14ac:dyDescent="0.35">
      <c r="A11" s="271" t="s">
        <v>54</v>
      </c>
      <c r="B11" s="125">
        <v>0</v>
      </c>
      <c r="C11" s="126">
        <v>1</v>
      </c>
      <c r="D11" s="127">
        <v>1</v>
      </c>
      <c r="E11" s="125">
        <f t="shared" ref="E11:N11" si="0">E17</f>
        <v>0</v>
      </c>
      <c r="F11" s="126">
        <v>90</v>
      </c>
      <c r="G11" s="127">
        <v>90</v>
      </c>
      <c r="H11" s="125">
        <f t="shared" si="0"/>
        <v>0</v>
      </c>
      <c r="I11" s="126">
        <f t="shared" si="0"/>
        <v>0</v>
      </c>
      <c r="J11" s="127">
        <f t="shared" si="0"/>
        <v>0</v>
      </c>
      <c r="K11" s="125">
        <f t="shared" si="0"/>
        <v>0</v>
      </c>
      <c r="L11" s="126">
        <f t="shared" si="0"/>
        <v>0</v>
      </c>
      <c r="M11" s="127">
        <f t="shared" si="0"/>
        <v>0</v>
      </c>
      <c r="N11" s="484">
        <f t="shared" si="0"/>
        <v>0</v>
      </c>
      <c r="O11" s="649">
        <f>C11+F11+I11+L11</f>
        <v>91</v>
      </c>
      <c r="P11" s="650">
        <f>D11+G11+J11+M11</f>
        <v>91</v>
      </c>
      <c r="Q11" s="63"/>
      <c r="R11" s="63"/>
    </row>
    <row r="12" spans="1:42" ht="39" customHeight="1" thickBot="1" x14ac:dyDescent="0.4">
      <c r="A12" s="372" t="s">
        <v>97</v>
      </c>
      <c r="B12" s="125">
        <v>0</v>
      </c>
      <c r="C12" s="126">
        <v>3</v>
      </c>
      <c r="D12" s="127">
        <v>3</v>
      </c>
      <c r="E12" s="125">
        <f>E18</f>
        <v>0</v>
      </c>
      <c r="F12" s="126">
        <v>67</v>
      </c>
      <c r="G12" s="127">
        <v>67</v>
      </c>
      <c r="H12" s="125">
        <f t="shared" ref="H12:N12" si="1">H18</f>
        <v>0</v>
      </c>
      <c r="I12" s="126">
        <f t="shared" si="1"/>
        <v>0</v>
      </c>
      <c r="J12" s="127">
        <f t="shared" si="1"/>
        <v>0</v>
      </c>
      <c r="K12" s="125">
        <f t="shared" si="1"/>
        <v>0</v>
      </c>
      <c r="L12" s="126">
        <f t="shared" si="1"/>
        <v>0</v>
      </c>
      <c r="M12" s="127">
        <f t="shared" si="1"/>
        <v>0</v>
      </c>
      <c r="N12" s="484">
        <f t="shared" si="1"/>
        <v>0</v>
      </c>
      <c r="O12" s="649">
        <f>C12+F12+I12+L12</f>
        <v>70</v>
      </c>
      <c r="P12" s="650">
        <f>D12+G12+J12+M12</f>
        <v>70</v>
      </c>
      <c r="Q12" s="58"/>
      <c r="R12" s="58"/>
    </row>
    <row r="13" spans="1:42" ht="27.75" thickBot="1" x14ac:dyDescent="0.4">
      <c r="A13" s="329" t="s">
        <v>10</v>
      </c>
      <c r="B13" s="373">
        <f t="shared" ref="B13:P13" si="2">SUM(B11:B12)</f>
        <v>0</v>
      </c>
      <c r="C13" s="485">
        <f t="shared" si="2"/>
        <v>4</v>
      </c>
      <c r="D13" s="486">
        <f t="shared" si="2"/>
        <v>4</v>
      </c>
      <c r="E13" s="373">
        <f t="shared" si="2"/>
        <v>0</v>
      </c>
      <c r="F13" s="485">
        <f t="shared" si="2"/>
        <v>157</v>
      </c>
      <c r="G13" s="486">
        <f t="shared" si="2"/>
        <v>157</v>
      </c>
      <c r="H13" s="373">
        <f t="shared" si="2"/>
        <v>0</v>
      </c>
      <c r="I13" s="485">
        <f t="shared" si="2"/>
        <v>0</v>
      </c>
      <c r="J13" s="486">
        <f t="shared" si="2"/>
        <v>0</v>
      </c>
      <c r="K13" s="373">
        <f t="shared" si="2"/>
        <v>0</v>
      </c>
      <c r="L13" s="485">
        <f t="shared" si="2"/>
        <v>0</v>
      </c>
      <c r="M13" s="486">
        <f t="shared" si="2"/>
        <v>0</v>
      </c>
      <c r="N13" s="373">
        <f t="shared" si="2"/>
        <v>0</v>
      </c>
      <c r="O13" s="651">
        <f t="shared" si="2"/>
        <v>161</v>
      </c>
      <c r="P13" s="652">
        <f t="shared" si="2"/>
        <v>161</v>
      </c>
      <c r="Q13" s="58"/>
      <c r="R13" s="58"/>
    </row>
    <row r="14" spans="1:42" ht="26.25" thickBot="1" x14ac:dyDescent="0.4">
      <c r="A14" s="329" t="s">
        <v>14</v>
      </c>
      <c r="B14" s="374"/>
      <c r="C14" s="487"/>
      <c r="D14" s="497"/>
      <c r="E14" s="134"/>
      <c r="F14" s="180"/>
      <c r="G14" s="488"/>
      <c r="H14" s="134"/>
      <c r="I14" s="180"/>
      <c r="J14" s="488"/>
      <c r="K14" s="134"/>
      <c r="L14" s="180"/>
      <c r="M14" s="488"/>
      <c r="N14" s="375"/>
      <c r="O14" s="653"/>
      <c r="P14" s="654"/>
      <c r="Q14" s="58"/>
      <c r="R14" s="58"/>
    </row>
    <row r="15" spans="1:42" ht="27.75" thickBot="1" x14ac:dyDescent="0.4">
      <c r="A15" s="329" t="s">
        <v>9</v>
      </c>
      <c r="B15" s="376"/>
      <c r="C15" s="377"/>
      <c r="D15" s="378"/>
      <c r="E15" s="376"/>
      <c r="F15" s="377"/>
      <c r="G15" s="378"/>
      <c r="H15" s="376"/>
      <c r="I15" s="377" t="s">
        <v>5</v>
      </c>
      <c r="J15" s="378"/>
      <c r="K15" s="376"/>
      <c r="L15" s="377"/>
      <c r="M15" s="378"/>
      <c r="N15" s="489"/>
      <c r="O15" s="655"/>
      <c r="P15" s="656"/>
      <c r="Q15" s="58"/>
      <c r="R15" s="58"/>
    </row>
    <row r="16" spans="1:42" ht="37.5" customHeight="1" thickBot="1" x14ac:dyDescent="0.4">
      <c r="A16" s="379" t="s">
        <v>82</v>
      </c>
      <c r="B16" s="328"/>
      <c r="C16" s="490"/>
      <c r="D16" s="491"/>
      <c r="E16" s="328"/>
      <c r="F16" s="490"/>
      <c r="G16" s="491"/>
      <c r="H16" s="328"/>
      <c r="I16" s="490"/>
      <c r="J16" s="491"/>
      <c r="K16" s="328"/>
      <c r="L16" s="490"/>
      <c r="M16" s="491"/>
      <c r="N16" s="328"/>
      <c r="O16" s="657"/>
      <c r="P16" s="658"/>
      <c r="Q16" s="69"/>
      <c r="R16" s="69"/>
    </row>
    <row r="17" spans="1:18" ht="25.5" customHeight="1" x14ac:dyDescent="0.35">
      <c r="A17" s="271" t="s">
        <v>54</v>
      </c>
      <c r="B17" s="125">
        <v>0</v>
      </c>
      <c r="C17" s="126">
        <v>1</v>
      </c>
      <c r="D17" s="127">
        <v>1</v>
      </c>
      <c r="E17" s="125">
        <v>0</v>
      </c>
      <c r="F17" s="126">
        <v>90</v>
      </c>
      <c r="G17" s="127">
        <v>90</v>
      </c>
      <c r="H17" s="125">
        <v>0</v>
      </c>
      <c r="I17" s="126">
        <f>I23</f>
        <v>0</v>
      </c>
      <c r="J17" s="127">
        <v>0</v>
      </c>
      <c r="K17" s="125">
        <f t="shared" ref="K17:N18" si="3">K23</f>
        <v>0</v>
      </c>
      <c r="L17" s="126">
        <f t="shared" si="3"/>
        <v>0</v>
      </c>
      <c r="M17" s="127">
        <f t="shared" si="3"/>
        <v>0</v>
      </c>
      <c r="N17" s="484">
        <f t="shared" si="3"/>
        <v>0</v>
      </c>
      <c r="O17" s="649">
        <f>C17+F17+I17+L17</f>
        <v>91</v>
      </c>
      <c r="P17" s="650">
        <f>D17+G17+J17+M17</f>
        <v>91</v>
      </c>
      <c r="Q17" s="70"/>
      <c r="R17" s="70"/>
    </row>
    <row r="18" spans="1:18" ht="33" customHeight="1" thickBot="1" x14ac:dyDescent="0.4">
      <c r="A18" s="372" t="s">
        <v>97</v>
      </c>
      <c r="B18" s="125">
        <v>0</v>
      </c>
      <c r="C18" s="126">
        <v>3</v>
      </c>
      <c r="D18" s="127">
        <v>3</v>
      </c>
      <c r="E18" s="125">
        <f>E24</f>
        <v>0</v>
      </c>
      <c r="F18" s="126">
        <v>67</v>
      </c>
      <c r="G18" s="127">
        <v>67</v>
      </c>
      <c r="H18" s="125">
        <f>H24</f>
        <v>0</v>
      </c>
      <c r="I18" s="126">
        <f>I24</f>
        <v>0</v>
      </c>
      <c r="J18" s="127">
        <v>0</v>
      </c>
      <c r="K18" s="125">
        <f t="shared" si="3"/>
        <v>0</v>
      </c>
      <c r="L18" s="126">
        <f t="shared" si="3"/>
        <v>0</v>
      </c>
      <c r="M18" s="127">
        <f t="shared" si="3"/>
        <v>0</v>
      </c>
      <c r="N18" s="484">
        <f t="shared" si="3"/>
        <v>0</v>
      </c>
      <c r="O18" s="649">
        <f>C18+F18+I18+L18</f>
        <v>70</v>
      </c>
      <c r="P18" s="650">
        <f>D18+G18+J18+M18</f>
        <v>70</v>
      </c>
      <c r="Q18" s="70"/>
      <c r="R18" s="70"/>
    </row>
    <row r="19" spans="1:18" ht="27.75" thickBot="1" x14ac:dyDescent="0.4">
      <c r="A19" s="327" t="s">
        <v>6</v>
      </c>
      <c r="B19" s="328">
        <f t="shared" ref="B19:P19" si="4">SUM(B17:B18)</f>
        <v>0</v>
      </c>
      <c r="C19" s="490">
        <f t="shared" si="4"/>
        <v>4</v>
      </c>
      <c r="D19" s="491">
        <f t="shared" si="4"/>
        <v>4</v>
      </c>
      <c r="E19" s="328">
        <f t="shared" si="4"/>
        <v>0</v>
      </c>
      <c r="F19" s="490">
        <f t="shared" si="4"/>
        <v>157</v>
      </c>
      <c r="G19" s="491">
        <f t="shared" si="4"/>
        <v>157</v>
      </c>
      <c r="H19" s="328">
        <f t="shared" si="4"/>
        <v>0</v>
      </c>
      <c r="I19" s="490">
        <f t="shared" si="4"/>
        <v>0</v>
      </c>
      <c r="J19" s="491">
        <f t="shared" si="4"/>
        <v>0</v>
      </c>
      <c r="K19" s="328">
        <f t="shared" si="4"/>
        <v>0</v>
      </c>
      <c r="L19" s="490">
        <f t="shared" si="4"/>
        <v>0</v>
      </c>
      <c r="M19" s="491">
        <f t="shared" si="4"/>
        <v>0</v>
      </c>
      <c r="N19" s="328">
        <f t="shared" si="4"/>
        <v>0</v>
      </c>
      <c r="O19" s="657">
        <f t="shared" si="4"/>
        <v>161</v>
      </c>
      <c r="P19" s="658">
        <f t="shared" si="4"/>
        <v>161</v>
      </c>
    </row>
    <row r="20" spans="1:18" ht="33.75" customHeight="1" thickBot="1" x14ac:dyDescent="0.4">
      <c r="A20" s="380" t="s">
        <v>15</v>
      </c>
      <c r="B20" s="381"/>
      <c r="C20" s="382"/>
      <c r="D20" s="383"/>
      <c r="E20" s="381"/>
      <c r="F20" s="382"/>
      <c r="G20" s="383"/>
      <c r="H20" s="384"/>
      <c r="I20" s="385"/>
      <c r="J20" s="386"/>
      <c r="K20" s="384"/>
      <c r="L20" s="385"/>
      <c r="M20" s="386"/>
      <c r="N20" s="387"/>
      <c r="O20" s="659"/>
      <c r="P20" s="660"/>
    </row>
    <row r="21" spans="1:18" ht="27" x14ac:dyDescent="0.35">
      <c r="A21" s="363" t="s">
        <v>82</v>
      </c>
      <c r="B21" s="364">
        <v>0</v>
      </c>
      <c r="C21" s="365">
        <v>0</v>
      </c>
      <c r="D21" s="366">
        <f t="shared" ref="D21:D22" si="5">C21+B21</f>
        <v>0</v>
      </c>
      <c r="E21" s="367">
        <v>0</v>
      </c>
      <c r="F21" s="365">
        <v>0</v>
      </c>
      <c r="G21" s="367">
        <f t="shared" ref="G21:G22" si="6">SUM(E21:F21)</f>
        <v>0</v>
      </c>
      <c r="H21" s="368">
        <v>0</v>
      </c>
      <c r="I21" s="365">
        <v>0</v>
      </c>
      <c r="J21" s="369">
        <f t="shared" ref="J21:J22" si="7">H21+I21</f>
        <v>0</v>
      </c>
      <c r="K21" s="493">
        <v>0</v>
      </c>
      <c r="L21" s="365">
        <v>0</v>
      </c>
      <c r="M21" s="366">
        <f t="shared" ref="M21:M22" si="8">SUM(K21:L21)</f>
        <v>0</v>
      </c>
      <c r="N21" s="492">
        <f t="shared" ref="N21:O22" si="9">B21+E21+H21+K21</f>
        <v>0</v>
      </c>
      <c r="O21" s="661">
        <f t="shared" si="9"/>
        <v>0</v>
      </c>
      <c r="P21" s="662">
        <f t="shared" ref="P21:P22" si="10">SUM(N21:O21)</f>
        <v>0</v>
      </c>
    </row>
    <row r="22" spans="1:18" ht="28.5" thickBot="1" x14ac:dyDescent="0.4">
      <c r="A22" s="132" t="s">
        <v>84</v>
      </c>
      <c r="B22" s="125">
        <v>0</v>
      </c>
      <c r="C22" s="126">
        <v>0</v>
      </c>
      <c r="D22" s="127">
        <f t="shared" si="5"/>
        <v>0</v>
      </c>
      <c r="E22" s="136">
        <v>0</v>
      </c>
      <c r="F22" s="126">
        <v>0</v>
      </c>
      <c r="G22" s="128">
        <f t="shared" si="6"/>
        <v>0</v>
      </c>
      <c r="H22" s="139">
        <v>0</v>
      </c>
      <c r="I22" s="126">
        <v>0</v>
      </c>
      <c r="J22" s="128">
        <f t="shared" si="7"/>
        <v>0</v>
      </c>
      <c r="K22" s="494">
        <v>0</v>
      </c>
      <c r="L22" s="495">
        <v>0</v>
      </c>
      <c r="M22" s="496">
        <f t="shared" si="8"/>
        <v>0</v>
      </c>
      <c r="N22" s="484">
        <f t="shared" si="9"/>
        <v>0</v>
      </c>
      <c r="O22" s="663">
        <f t="shared" si="9"/>
        <v>0</v>
      </c>
      <c r="P22" s="664">
        <f t="shared" si="10"/>
        <v>0</v>
      </c>
    </row>
    <row r="23" spans="1:18" ht="27.75" thickBot="1" x14ac:dyDescent="0.4">
      <c r="A23" s="141" t="s">
        <v>12</v>
      </c>
      <c r="B23" s="648">
        <f>B19+B22</f>
        <v>0</v>
      </c>
      <c r="C23" s="648">
        <f>C19+C22</f>
        <v>4</v>
      </c>
      <c r="D23" s="648">
        <f t="shared" ref="D23:G23" si="11">D19+D22</f>
        <v>4</v>
      </c>
      <c r="E23" s="648">
        <f t="shared" si="11"/>
        <v>0</v>
      </c>
      <c r="F23" s="648">
        <f t="shared" si="11"/>
        <v>157</v>
      </c>
      <c r="G23" s="648">
        <f t="shared" si="11"/>
        <v>157</v>
      </c>
      <c r="H23" s="328">
        <f t="shared" ref="H23" si="12">SUM(H21:H22)</f>
        <v>0</v>
      </c>
      <c r="I23" s="328">
        <v>0</v>
      </c>
      <c r="J23" s="328">
        <v>0</v>
      </c>
      <c r="K23" s="328">
        <v>0</v>
      </c>
      <c r="L23" s="328">
        <v>0</v>
      </c>
      <c r="M23" s="328">
        <v>0</v>
      </c>
      <c r="N23" s="328">
        <v>0</v>
      </c>
      <c r="O23" s="657">
        <f>O19</f>
        <v>161</v>
      </c>
      <c r="P23" s="658">
        <f>P19</f>
        <v>161</v>
      </c>
    </row>
    <row r="31" spans="1:18" x14ac:dyDescent="0.35">
      <c r="K31" s="28" t="s">
        <v>5</v>
      </c>
    </row>
  </sheetData>
  <mergeCells count="10">
    <mergeCell ref="A1:P1"/>
    <mergeCell ref="A2:P2"/>
    <mergeCell ref="A3:P3"/>
    <mergeCell ref="A4:P4"/>
    <mergeCell ref="A6:A7"/>
    <mergeCell ref="B6:D6"/>
    <mergeCell ref="E6:G6"/>
    <mergeCell ref="H6:J6"/>
    <mergeCell ref="K6:M6"/>
    <mergeCell ref="N6:P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A1:AP35"/>
  <sheetViews>
    <sheetView zoomScale="50" zoomScaleNormal="50" workbookViewId="0">
      <selection activeCell="L34" sqref="L34"/>
    </sheetView>
  </sheetViews>
  <sheetFormatPr defaultRowHeight="25.5" x14ac:dyDescent="0.35"/>
  <cols>
    <col min="1" max="1" width="71.7109375" style="30" customWidth="1"/>
    <col min="2" max="2" width="17" style="30" customWidth="1"/>
    <col min="3" max="3" width="20" style="30" customWidth="1"/>
    <col min="4" max="4" width="15.85546875" style="30" customWidth="1"/>
    <col min="5" max="5" width="15" style="30" customWidth="1"/>
    <col min="6" max="6" width="15.5703125" style="30" customWidth="1"/>
    <col min="7" max="7" width="15" style="30" customWidth="1"/>
    <col min="8" max="8" width="15.28515625" style="30" customWidth="1"/>
    <col min="9" max="9" width="15.5703125" style="30" customWidth="1"/>
    <col min="10" max="10" width="16.5703125" style="30" customWidth="1"/>
    <col min="11" max="11" width="15.140625" style="30" customWidth="1"/>
    <col min="12" max="12" width="17" style="30" customWidth="1"/>
    <col min="13" max="13" width="12.85546875" style="30" customWidth="1"/>
    <col min="14" max="14" width="13.42578125" style="30" customWidth="1"/>
    <col min="15" max="15" width="13.710937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x14ac:dyDescent="0.35">
      <c r="A1" s="1728" t="s">
        <v>90</v>
      </c>
      <c r="B1" s="1728"/>
      <c r="C1" s="1728"/>
      <c r="D1" s="1728"/>
      <c r="E1" s="1728"/>
      <c r="F1" s="1728"/>
      <c r="G1" s="1728"/>
      <c r="H1" s="1728"/>
      <c r="I1" s="1728"/>
      <c r="J1" s="1728"/>
      <c r="K1" s="1728"/>
      <c r="L1" s="1728"/>
      <c r="M1" s="1728"/>
      <c r="N1" s="1728"/>
      <c r="O1" s="1728"/>
      <c r="P1" s="1728"/>
      <c r="Q1" s="325"/>
      <c r="R1" s="325"/>
      <c r="S1" s="325"/>
      <c r="T1" s="325"/>
    </row>
    <row r="2" spans="1:42" ht="27" x14ac:dyDescent="0.35">
      <c r="A2" s="1699" t="s">
        <v>107</v>
      </c>
      <c r="B2" s="1700"/>
      <c r="C2" s="1700"/>
      <c r="D2" s="1700"/>
      <c r="E2" s="1700"/>
      <c r="F2" s="1700"/>
      <c r="G2" s="1700"/>
      <c r="H2" s="1700"/>
      <c r="I2" s="1700"/>
      <c r="J2" s="1700"/>
      <c r="K2" s="1700"/>
      <c r="L2" s="1700"/>
      <c r="M2" s="1700"/>
      <c r="N2" s="1700"/>
      <c r="O2" s="1700"/>
      <c r="P2" s="1700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x14ac:dyDescent="0.35">
      <c r="A3" s="1701" t="s">
        <v>120</v>
      </c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498"/>
      <c r="R3" s="498"/>
    </row>
    <row r="4" spans="1:42" ht="26.25" thickBot="1" x14ac:dyDescent="0.4">
      <c r="A4" s="31"/>
    </row>
    <row r="5" spans="1:42" ht="27" thickBot="1" x14ac:dyDescent="0.4">
      <c r="A5" s="1743" t="s">
        <v>7</v>
      </c>
      <c r="B5" s="1753" t="s">
        <v>0</v>
      </c>
      <c r="C5" s="1754"/>
      <c r="D5" s="1755"/>
      <c r="E5" s="1753" t="s">
        <v>1</v>
      </c>
      <c r="F5" s="1754"/>
      <c r="G5" s="1755"/>
      <c r="H5" s="1753" t="s">
        <v>2</v>
      </c>
      <c r="I5" s="1754"/>
      <c r="J5" s="1755"/>
      <c r="K5" s="1753" t="s">
        <v>3</v>
      </c>
      <c r="L5" s="1754"/>
      <c r="M5" s="1755"/>
      <c r="N5" s="1756" t="s">
        <v>22</v>
      </c>
      <c r="O5" s="1757"/>
      <c r="P5" s="1758"/>
      <c r="Q5" s="32"/>
      <c r="R5" s="32"/>
    </row>
    <row r="6" spans="1:42" ht="58.5" customHeight="1" thickBot="1" x14ac:dyDescent="0.4">
      <c r="A6" s="1706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27" thickBot="1" x14ac:dyDescent="0.4">
      <c r="A7" s="335"/>
      <c r="B7" s="336"/>
      <c r="C7" s="337"/>
      <c r="D7" s="338"/>
      <c r="E7" s="336"/>
      <c r="F7" s="337"/>
      <c r="G7" s="338"/>
      <c r="H7" s="336"/>
      <c r="I7" s="337"/>
      <c r="J7" s="338"/>
      <c r="K7" s="339"/>
      <c r="L7" s="337"/>
      <c r="M7" s="338"/>
      <c r="N7" s="340"/>
      <c r="O7" s="341"/>
      <c r="P7" s="342"/>
      <c r="Q7" s="32"/>
      <c r="R7" s="32"/>
    </row>
    <row r="8" spans="1:42" ht="26.25" x14ac:dyDescent="0.35">
      <c r="A8" s="300" t="s">
        <v>13</v>
      </c>
      <c r="B8" s="316"/>
      <c r="C8" s="317"/>
      <c r="D8" s="318"/>
      <c r="E8" s="319"/>
      <c r="F8" s="317"/>
      <c r="G8" s="320"/>
      <c r="H8" s="316"/>
      <c r="I8" s="317"/>
      <c r="J8" s="318"/>
      <c r="K8" s="319"/>
      <c r="L8" s="317"/>
      <c r="M8" s="320"/>
      <c r="N8" s="321"/>
      <c r="O8" s="317"/>
      <c r="P8" s="322"/>
      <c r="Q8" s="32"/>
      <c r="R8" s="32"/>
    </row>
    <row r="9" spans="1:42" ht="26.25" x14ac:dyDescent="0.35">
      <c r="A9" s="21" t="s">
        <v>50</v>
      </c>
      <c r="B9" s="214">
        <f>B11+B10</f>
        <v>0</v>
      </c>
      <c r="C9" s="215">
        <f t="shared" ref="C9:G9" si="0">C10+C11</f>
        <v>80</v>
      </c>
      <c r="D9" s="216">
        <f t="shared" si="0"/>
        <v>80</v>
      </c>
      <c r="E9" s="217">
        <f t="shared" si="0"/>
        <v>0</v>
      </c>
      <c r="F9" s="215">
        <f t="shared" si="0"/>
        <v>47</v>
      </c>
      <c r="G9" s="218">
        <f t="shared" si="0"/>
        <v>47</v>
      </c>
      <c r="H9" s="350">
        <f t="shared" ref="H9:J9" si="1">H10+H11</f>
        <v>0</v>
      </c>
      <c r="I9" s="351">
        <f t="shared" si="1"/>
        <v>0</v>
      </c>
      <c r="J9" s="352">
        <f t="shared" si="1"/>
        <v>0</v>
      </c>
      <c r="K9" s="353">
        <v>0</v>
      </c>
      <c r="L9" s="351">
        <v>0</v>
      </c>
      <c r="M9" s="354">
        <v>0</v>
      </c>
      <c r="N9" s="19">
        <f>B9+E9+H9+K9</f>
        <v>0</v>
      </c>
      <c r="O9" s="18">
        <f>C9+F9+I9+L9</f>
        <v>127</v>
      </c>
      <c r="P9" s="26">
        <f>SUM(N9:O9)</f>
        <v>127</v>
      </c>
      <c r="Q9" s="32"/>
      <c r="R9" s="32"/>
    </row>
    <row r="10" spans="1:42" ht="26.25" x14ac:dyDescent="0.35">
      <c r="A10" s="392" t="s">
        <v>99</v>
      </c>
      <c r="B10" s="222">
        <v>0</v>
      </c>
      <c r="C10" s="223">
        <v>59</v>
      </c>
      <c r="D10" s="224">
        <v>59</v>
      </c>
      <c r="E10" s="225">
        <v>0</v>
      </c>
      <c r="F10" s="223">
        <v>47</v>
      </c>
      <c r="G10" s="226">
        <v>47</v>
      </c>
      <c r="H10" s="343">
        <v>0</v>
      </c>
      <c r="I10" s="346">
        <v>0</v>
      </c>
      <c r="J10" s="669">
        <v>0</v>
      </c>
      <c r="K10" s="346">
        <v>0</v>
      </c>
      <c r="L10" s="346">
        <v>0</v>
      </c>
      <c r="M10" s="668">
        <v>0</v>
      </c>
      <c r="N10" s="219">
        <v>0</v>
      </c>
      <c r="O10" s="220">
        <f>C10+F10+I10+L10</f>
        <v>106</v>
      </c>
      <c r="P10" s="221">
        <f>SUM(N10:O10)</f>
        <v>106</v>
      </c>
      <c r="Q10" s="32"/>
      <c r="R10" s="32"/>
    </row>
    <row r="11" spans="1:42" ht="26.25" x14ac:dyDescent="0.35">
      <c r="A11" s="392" t="s">
        <v>100</v>
      </c>
      <c r="B11" s="222">
        <v>0</v>
      </c>
      <c r="C11" s="223">
        <v>21</v>
      </c>
      <c r="D11" s="224">
        <v>21</v>
      </c>
      <c r="E11" s="225">
        <v>0</v>
      </c>
      <c r="F11" s="223">
        <v>0</v>
      </c>
      <c r="G11" s="226">
        <v>0</v>
      </c>
      <c r="H11" s="343">
        <v>0</v>
      </c>
      <c r="I11" s="346">
        <v>0</v>
      </c>
      <c r="J11" s="669">
        <v>0</v>
      </c>
      <c r="K11" s="346">
        <v>0</v>
      </c>
      <c r="L11" s="346">
        <v>0</v>
      </c>
      <c r="M11" s="668">
        <v>0</v>
      </c>
      <c r="N11" s="222">
        <v>0</v>
      </c>
      <c r="O11" s="220">
        <f>C11+F11+I11+L11</f>
        <v>21</v>
      </c>
      <c r="P11" s="1105">
        <f>D11+G11+J11+M11</f>
        <v>21</v>
      </c>
      <c r="Q11" s="32"/>
      <c r="R11" s="32"/>
    </row>
    <row r="12" spans="1:42" ht="26.25" x14ac:dyDescent="0.35">
      <c r="A12" s="348" t="s">
        <v>51</v>
      </c>
      <c r="B12" s="214">
        <f>B13</f>
        <v>0</v>
      </c>
      <c r="C12" s="215">
        <f>C13</f>
        <v>0</v>
      </c>
      <c r="D12" s="216">
        <v>20</v>
      </c>
      <c r="E12" s="214">
        <f t="shared" ref="E12:G12" si="2">E13</f>
        <v>0</v>
      </c>
      <c r="F12" s="215">
        <f t="shared" si="2"/>
        <v>0</v>
      </c>
      <c r="G12" s="216">
        <f t="shared" si="2"/>
        <v>0</v>
      </c>
      <c r="H12" s="350">
        <f t="shared" ref="H12:P12" si="3">H13</f>
        <v>0</v>
      </c>
      <c r="I12" s="351">
        <f t="shared" si="3"/>
        <v>0</v>
      </c>
      <c r="J12" s="352">
        <f t="shared" si="3"/>
        <v>0</v>
      </c>
      <c r="K12" s="353">
        <f t="shared" si="3"/>
        <v>0</v>
      </c>
      <c r="L12" s="351">
        <f t="shared" si="3"/>
        <v>0</v>
      </c>
      <c r="M12" s="354">
        <f t="shared" si="3"/>
        <v>0</v>
      </c>
      <c r="N12" s="350">
        <f t="shared" si="3"/>
        <v>0</v>
      </c>
      <c r="O12" s="351">
        <f t="shared" si="3"/>
        <v>0</v>
      </c>
      <c r="P12" s="352">
        <f t="shared" si="3"/>
        <v>0</v>
      </c>
      <c r="Q12" s="32"/>
      <c r="R12" s="32"/>
    </row>
    <row r="13" spans="1:42" ht="27" thickBot="1" x14ac:dyDescent="0.4">
      <c r="A13" s="392"/>
      <c r="B13" s="222">
        <v>0</v>
      </c>
      <c r="C13" s="223">
        <v>0</v>
      </c>
      <c r="D13" s="224">
        <v>0</v>
      </c>
      <c r="E13" s="225">
        <v>0</v>
      </c>
      <c r="F13" s="223">
        <v>0</v>
      </c>
      <c r="G13" s="226">
        <v>0</v>
      </c>
      <c r="H13" s="343">
        <v>0</v>
      </c>
      <c r="I13" s="344">
        <v>0</v>
      </c>
      <c r="J13" s="345">
        <v>0</v>
      </c>
      <c r="K13" s="346">
        <v>0</v>
      </c>
      <c r="L13" s="344">
        <v>0</v>
      </c>
      <c r="M13" s="347">
        <v>0</v>
      </c>
      <c r="N13" s="670">
        <v>0</v>
      </c>
      <c r="O13" s="88">
        <v>0</v>
      </c>
      <c r="P13" s="671">
        <v>0</v>
      </c>
      <c r="Q13" s="32"/>
      <c r="R13" s="32"/>
    </row>
    <row r="14" spans="1:42" ht="27" thickBot="1" x14ac:dyDescent="0.4">
      <c r="A14" s="296" t="s">
        <v>10</v>
      </c>
      <c r="B14" s="1087">
        <f t="shared" ref="B14:G14" si="4">B9+B12</f>
        <v>0</v>
      </c>
      <c r="C14" s="1088">
        <f t="shared" si="4"/>
        <v>80</v>
      </c>
      <c r="D14" s="1089">
        <f t="shared" si="4"/>
        <v>100</v>
      </c>
      <c r="E14" s="1090">
        <f t="shared" si="4"/>
        <v>0</v>
      </c>
      <c r="F14" s="1088">
        <f t="shared" si="4"/>
        <v>47</v>
      </c>
      <c r="G14" s="1091">
        <f t="shared" si="4"/>
        <v>47</v>
      </c>
      <c r="H14" s="504">
        <f t="shared" ref="H14:P14" si="5">H9+H12</f>
        <v>0</v>
      </c>
      <c r="I14" s="601">
        <f t="shared" si="5"/>
        <v>0</v>
      </c>
      <c r="J14" s="602">
        <f t="shared" si="5"/>
        <v>0</v>
      </c>
      <c r="K14" s="599">
        <f t="shared" si="5"/>
        <v>0</v>
      </c>
      <c r="L14" s="505">
        <f t="shared" si="5"/>
        <v>0</v>
      </c>
      <c r="M14" s="508">
        <f t="shared" si="5"/>
        <v>0</v>
      </c>
      <c r="N14" s="230">
        <f t="shared" si="5"/>
        <v>0</v>
      </c>
      <c r="O14" s="291">
        <f t="shared" si="5"/>
        <v>127</v>
      </c>
      <c r="P14" s="230">
        <f t="shared" si="5"/>
        <v>127</v>
      </c>
      <c r="Q14" s="32"/>
      <c r="R14" s="32"/>
    </row>
    <row r="15" spans="1:42" ht="27" thickBot="1" x14ac:dyDescent="0.4">
      <c r="A15" s="296" t="s">
        <v>14</v>
      </c>
      <c r="B15" s="499"/>
      <c r="C15" s="500"/>
      <c r="D15" s="501"/>
      <c r="E15" s="502"/>
      <c r="F15" s="500"/>
      <c r="G15" s="503"/>
      <c r="H15" s="499"/>
      <c r="I15" s="500"/>
      <c r="J15" s="501"/>
      <c r="K15" s="502"/>
      <c r="L15" s="500"/>
      <c r="M15" s="503"/>
      <c r="N15" s="511"/>
      <c r="O15" s="559"/>
      <c r="P15" s="231"/>
      <c r="Q15" s="32"/>
      <c r="R15" s="32"/>
    </row>
    <row r="16" spans="1:42" ht="26.25" x14ac:dyDescent="0.35">
      <c r="A16" s="296" t="s">
        <v>9</v>
      </c>
      <c r="B16" s="1092"/>
      <c r="C16" s="1093"/>
      <c r="D16" s="1094"/>
      <c r="E16" s="1095"/>
      <c r="F16" s="1093"/>
      <c r="G16" s="1096"/>
      <c r="H16" s="603"/>
      <c r="I16" s="604" t="s">
        <v>5</v>
      </c>
      <c r="J16" s="605"/>
      <c r="K16" s="600"/>
      <c r="L16" s="292"/>
      <c r="M16" s="560"/>
      <c r="N16" s="561"/>
      <c r="O16" s="562"/>
      <c r="P16" s="563"/>
      <c r="Q16" s="33"/>
      <c r="R16" s="33"/>
    </row>
    <row r="17" spans="1:18" x14ac:dyDescent="0.35">
      <c r="A17" s="21" t="s">
        <v>50</v>
      </c>
      <c r="B17" s="214"/>
      <c r="C17" s="215"/>
      <c r="D17" s="216"/>
      <c r="E17" s="217"/>
      <c r="F17" s="215"/>
      <c r="G17" s="218"/>
      <c r="H17" s="214"/>
      <c r="I17" s="215"/>
      <c r="J17" s="216"/>
      <c r="K17" s="217"/>
      <c r="L17" s="215"/>
      <c r="M17" s="218"/>
      <c r="N17" s="219"/>
      <c r="O17" s="220"/>
      <c r="P17" s="221"/>
      <c r="Q17" s="29"/>
      <c r="R17" s="29"/>
    </row>
    <row r="18" spans="1:18" ht="26.25" x14ac:dyDescent="0.35">
      <c r="A18" s="510" t="s">
        <v>99</v>
      </c>
      <c r="B18" s="222">
        <v>0</v>
      </c>
      <c r="C18" s="223">
        <v>59</v>
      </c>
      <c r="D18" s="224">
        <v>59</v>
      </c>
      <c r="E18" s="225">
        <v>0</v>
      </c>
      <c r="F18" s="223">
        <v>47</v>
      </c>
      <c r="G18" s="226">
        <v>47</v>
      </c>
      <c r="H18" s="222">
        <v>0</v>
      </c>
      <c r="I18" s="223">
        <v>0</v>
      </c>
      <c r="J18" s="224">
        <v>0</v>
      </c>
      <c r="K18" s="225">
        <v>0</v>
      </c>
      <c r="L18" s="223">
        <v>0</v>
      </c>
      <c r="M18" s="215">
        <v>0</v>
      </c>
      <c r="N18" s="219">
        <v>0</v>
      </c>
      <c r="O18" s="220">
        <f>C18+F18+I18+L18</f>
        <v>106</v>
      </c>
      <c r="P18" s="221">
        <f>SUM(N18:O18)</f>
        <v>106</v>
      </c>
      <c r="Q18" s="29"/>
      <c r="R18" s="29"/>
    </row>
    <row r="19" spans="1:18" ht="27" thickBot="1" x14ac:dyDescent="0.4">
      <c r="A19" s="510" t="s">
        <v>100</v>
      </c>
      <c r="B19" s="222">
        <v>0</v>
      </c>
      <c r="C19" s="223">
        <v>21</v>
      </c>
      <c r="D19" s="224">
        <v>21</v>
      </c>
      <c r="E19" s="225">
        <v>0</v>
      </c>
      <c r="F19" s="223">
        <v>0</v>
      </c>
      <c r="G19" s="226">
        <v>0</v>
      </c>
      <c r="H19" s="1086">
        <v>0</v>
      </c>
      <c r="I19" s="1103">
        <v>0</v>
      </c>
      <c r="J19" s="1103">
        <v>0</v>
      </c>
      <c r="K19" s="1103">
        <v>0</v>
      </c>
      <c r="L19" s="1103">
        <v>0</v>
      </c>
      <c r="M19" s="1104">
        <v>0</v>
      </c>
      <c r="N19" s="225">
        <v>0</v>
      </c>
      <c r="O19" s="220">
        <f>C19+F19+I19+L19</f>
        <v>21</v>
      </c>
      <c r="P19" s="1105">
        <f>D19+G19+J19+M19</f>
        <v>21</v>
      </c>
      <c r="Q19" s="29"/>
      <c r="R19" s="29"/>
    </row>
    <row r="20" spans="1:18" ht="26.25" thickBot="1" x14ac:dyDescent="0.4">
      <c r="A20" s="297" t="s">
        <v>6</v>
      </c>
      <c r="B20" s="1088">
        <f>SUM(B18:B19)</f>
        <v>0</v>
      </c>
      <c r="C20" s="1088">
        <f>SUM(C18:C19)</f>
        <v>80</v>
      </c>
      <c r="D20" s="1089">
        <f>SUM(D18:D19)</f>
        <v>80</v>
      </c>
      <c r="E20" s="1089">
        <f t="shared" ref="E20:G20" si="6">SUM(E18:E19)</f>
        <v>0</v>
      </c>
      <c r="F20" s="1089">
        <f t="shared" si="6"/>
        <v>47</v>
      </c>
      <c r="G20" s="1089">
        <f t="shared" si="6"/>
        <v>47</v>
      </c>
      <c r="H20" s="504">
        <f t="shared" ref="H20:M20" si="7">SUM(H18:H19)</f>
        <v>0</v>
      </c>
      <c r="I20" s="505">
        <f t="shared" si="7"/>
        <v>0</v>
      </c>
      <c r="J20" s="506">
        <f t="shared" si="7"/>
        <v>0</v>
      </c>
      <c r="K20" s="507">
        <f t="shared" si="7"/>
        <v>0</v>
      </c>
      <c r="L20" s="505">
        <f t="shared" si="7"/>
        <v>0</v>
      </c>
      <c r="M20" s="505">
        <f t="shared" si="7"/>
        <v>0</v>
      </c>
      <c r="N20" s="291">
        <f>SUM(N18:N19)</f>
        <v>0</v>
      </c>
      <c r="O20" s="291">
        <f>SUM(O18:O19)</f>
        <v>127</v>
      </c>
      <c r="P20" s="230">
        <f>SUM(P18:P19)</f>
        <v>127</v>
      </c>
      <c r="Q20" s="29"/>
      <c r="R20" s="29"/>
    </row>
    <row r="21" spans="1:18" ht="51" x14ac:dyDescent="0.35">
      <c r="A21" s="6" t="s">
        <v>15</v>
      </c>
      <c r="B21" s="282"/>
      <c r="C21" s="283"/>
      <c r="D21" s="284"/>
      <c r="E21" s="285"/>
      <c r="F21" s="283"/>
      <c r="G21" s="286"/>
      <c r="H21" s="282"/>
      <c r="I21" s="283"/>
      <c r="J21" s="284"/>
      <c r="K21" s="285"/>
      <c r="L21" s="283"/>
      <c r="M21" s="286"/>
      <c r="N21" s="509"/>
      <c r="O21" s="512"/>
      <c r="P21" s="513"/>
      <c r="Q21" s="34"/>
      <c r="R21" s="34"/>
    </row>
    <row r="22" spans="1:18" x14ac:dyDescent="0.35">
      <c r="A22" s="21" t="s">
        <v>50</v>
      </c>
      <c r="B22" s="214">
        <v>0</v>
      </c>
      <c r="C22" s="215">
        <f>C23</f>
        <v>0</v>
      </c>
      <c r="D22" s="216">
        <f>C22+B22</f>
        <v>0</v>
      </c>
      <c r="E22" s="233">
        <v>0</v>
      </c>
      <c r="F22" s="215">
        <v>0</v>
      </c>
      <c r="G22" s="233">
        <f>SUM(E22:F22)</f>
        <v>0</v>
      </c>
      <c r="H22" s="234">
        <v>0</v>
      </c>
      <c r="I22" s="215">
        <v>0</v>
      </c>
      <c r="J22" s="235">
        <v>0</v>
      </c>
      <c r="K22" s="233">
        <v>0</v>
      </c>
      <c r="L22" s="215">
        <v>0</v>
      </c>
      <c r="M22" s="217">
        <f>SUM(K22:L22)</f>
        <v>0</v>
      </c>
      <c r="N22" s="219">
        <f>B22+E22+H22+K22</f>
        <v>0</v>
      </c>
      <c r="O22" s="220">
        <f>C22+F22+I22+L22</f>
        <v>0</v>
      </c>
      <c r="P22" s="221">
        <f>SUM(N22:O22)</f>
        <v>0</v>
      </c>
      <c r="Q22" s="35"/>
      <c r="R22" s="35"/>
    </row>
    <row r="23" spans="1:18" ht="26.25" x14ac:dyDescent="0.35">
      <c r="A23" s="510"/>
      <c r="B23" s="222"/>
      <c r="C23" s="223">
        <v>0</v>
      </c>
      <c r="D23" s="224">
        <v>0</v>
      </c>
      <c r="E23" s="236"/>
      <c r="F23" s="223"/>
      <c r="G23" s="225"/>
      <c r="H23" s="237">
        <v>0</v>
      </c>
      <c r="I23" s="223">
        <v>0</v>
      </c>
      <c r="J23" s="225">
        <v>0</v>
      </c>
      <c r="K23" s="237">
        <v>0</v>
      </c>
      <c r="L23" s="223">
        <v>0</v>
      </c>
      <c r="M23" s="225">
        <v>0</v>
      </c>
      <c r="N23" s="219">
        <v>0</v>
      </c>
      <c r="O23" s="220">
        <v>0</v>
      </c>
      <c r="P23" s="221">
        <v>0</v>
      </c>
      <c r="Q23" s="34"/>
      <c r="R23" s="34"/>
    </row>
    <row r="24" spans="1:18" ht="26.25" x14ac:dyDescent="0.35">
      <c r="A24" s="348" t="s">
        <v>51</v>
      </c>
      <c r="B24" s="214">
        <f>B25</f>
        <v>0</v>
      </c>
      <c r="C24" s="215">
        <f>C25</f>
        <v>0</v>
      </c>
      <c r="D24" s="216">
        <f>C24+B24</f>
        <v>0</v>
      </c>
      <c r="E24" s="233">
        <f>E25</f>
        <v>0</v>
      </c>
      <c r="F24" s="215">
        <v>0</v>
      </c>
      <c r="G24" s="217">
        <f>SUM(E24:F24)</f>
        <v>0</v>
      </c>
      <c r="H24" s="234">
        <f>H25</f>
        <v>0</v>
      </c>
      <c r="I24" s="234">
        <f t="shared" ref="I24:P24" si="8">I25</f>
        <v>0</v>
      </c>
      <c r="J24" s="234">
        <f t="shared" si="8"/>
        <v>0</v>
      </c>
      <c r="K24" s="234">
        <f t="shared" si="8"/>
        <v>0</v>
      </c>
      <c r="L24" s="234">
        <f t="shared" si="8"/>
        <v>0</v>
      </c>
      <c r="M24" s="234">
        <f t="shared" si="8"/>
        <v>0</v>
      </c>
      <c r="N24" s="234">
        <f t="shared" si="8"/>
        <v>0</v>
      </c>
      <c r="O24" s="234">
        <f t="shared" si="8"/>
        <v>0</v>
      </c>
      <c r="P24" s="514">
        <f t="shared" si="8"/>
        <v>0</v>
      </c>
      <c r="Q24" s="34"/>
      <c r="R24" s="34"/>
    </row>
    <row r="25" spans="1:18" ht="27" thickBot="1" x14ac:dyDescent="0.4">
      <c r="A25" s="510"/>
      <c r="B25" s="222"/>
      <c r="C25" s="223">
        <v>0</v>
      </c>
      <c r="D25" s="224">
        <v>0</v>
      </c>
      <c r="E25" s="236"/>
      <c r="F25" s="223"/>
      <c r="G25" s="225"/>
      <c r="H25" s="237"/>
      <c r="I25" s="223"/>
      <c r="J25" s="225"/>
      <c r="K25" s="237"/>
      <c r="L25" s="223"/>
      <c r="M25" s="225"/>
      <c r="N25" s="219"/>
      <c r="O25" s="220"/>
      <c r="P25" s="221"/>
      <c r="Q25" s="29"/>
      <c r="R25" s="29"/>
    </row>
    <row r="26" spans="1:18" ht="26.25" thickBot="1" x14ac:dyDescent="0.4">
      <c r="A26" s="298" t="s">
        <v>11</v>
      </c>
      <c r="B26" s="1097">
        <v>0</v>
      </c>
      <c r="C26" s="1097">
        <v>0</v>
      </c>
      <c r="D26" s="1097">
        <v>0</v>
      </c>
      <c r="E26" s="1097">
        <v>0</v>
      </c>
      <c r="F26" s="1097">
        <v>0</v>
      </c>
      <c r="G26" s="1097">
        <v>0</v>
      </c>
      <c r="H26" s="293">
        <v>0</v>
      </c>
      <c r="I26" s="293">
        <f>I22+I24</f>
        <v>0</v>
      </c>
      <c r="J26" s="293">
        <v>0</v>
      </c>
      <c r="K26" s="293">
        <v>0</v>
      </c>
      <c r="L26" s="293">
        <f>L22+L24</f>
        <v>0</v>
      </c>
      <c r="M26" s="293">
        <v>0</v>
      </c>
      <c r="N26" s="293">
        <v>0</v>
      </c>
      <c r="O26" s="293">
        <v>0</v>
      </c>
      <c r="P26" s="232">
        <v>0</v>
      </c>
      <c r="Q26" s="5"/>
      <c r="R26" s="5"/>
    </row>
    <row r="27" spans="1:18" ht="26.25" thickBot="1" x14ac:dyDescent="0.4">
      <c r="A27" s="299" t="s">
        <v>8</v>
      </c>
      <c r="B27" s="1098">
        <f>B20</f>
        <v>0</v>
      </c>
      <c r="C27" s="1098">
        <f t="shared" ref="C27:P27" si="9">C20</f>
        <v>80</v>
      </c>
      <c r="D27" s="1098">
        <f t="shared" si="9"/>
        <v>80</v>
      </c>
      <c r="E27" s="1098">
        <f t="shared" si="9"/>
        <v>0</v>
      </c>
      <c r="F27" s="1098">
        <f t="shared" si="9"/>
        <v>47</v>
      </c>
      <c r="G27" s="1098">
        <f t="shared" si="9"/>
        <v>47</v>
      </c>
      <c r="H27" s="1098">
        <f t="shared" si="9"/>
        <v>0</v>
      </c>
      <c r="I27" s="1098">
        <f t="shared" si="9"/>
        <v>0</v>
      </c>
      <c r="J27" s="1098">
        <f t="shared" si="9"/>
        <v>0</v>
      </c>
      <c r="K27" s="1098">
        <f t="shared" si="9"/>
        <v>0</v>
      </c>
      <c r="L27" s="1098">
        <f t="shared" si="9"/>
        <v>0</v>
      </c>
      <c r="M27" s="1098">
        <f t="shared" si="9"/>
        <v>0</v>
      </c>
      <c r="N27" s="1098">
        <f t="shared" si="9"/>
        <v>0</v>
      </c>
      <c r="O27" s="1098">
        <f t="shared" si="9"/>
        <v>127</v>
      </c>
      <c r="P27" s="230">
        <f t="shared" si="9"/>
        <v>127</v>
      </c>
      <c r="Q27" s="36"/>
      <c r="R27" s="36"/>
    </row>
    <row r="28" spans="1:18" ht="26.25" thickBot="1" x14ac:dyDescent="0.4">
      <c r="A28" s="27" t="s">
        <v>15</v>
      </c>
      <c r="B28" s="1098">
        <f>B22+B24</f>
        <v>0</v>
      </c>
      <c r="C28" s="1098">
        <f>C22+C24</f>
        <v>0</v>
      </c>
      <c r="D28" s="230">
        <f>D22+D24</f>
        <v>0</v>
      </c>
      <c r="E28" s="1099">
        <f>E22+E24</f>
        <v>0</v>
      </c>
      <c r="F28" s="1098">
        <f t="shared" ref="F28" si="10">F26</f>
        <v>0</v>
      </c>
      <c r="G28" s="1098">
        <f>G22+G24</f>
        <v>0</v>
      </c>
      <c r="H28" s="291">
        <f>H22+H24</f>
        <v>0</v>
      </c>
      <c r="I28" s="291">
        <f t="shared" ref="I28:L28" si="11">I26</f>
        <v>0</v>
      </c>
      <c r="J28" s="291">
        <f>J22+J24</f>
        <v>0</v>
      </c>
      <c r="K28" s="291">
        <f>K22+K24</f>
        <v>0</v>
      </c>
      <c r="L28" s="291">
        <f t="shared" si="11"/>
        <v>0</v>
      </c>
      <c r="M28" s="291">
        <f>M22+M24</f>
        <v>0</v>
      </c>
      <c r="N28" s="291">
        <f>B28+E28+H28+K28</f>
        <v>0</v>
      </c>
      <c r="O28" s="291">
        <f>C28+F28+I28+L28</f>
        <v>0</v>
      </c>
      <c r="P28" s="230">
        <f>D28+G28+J28+M28</f>
        <v>0</v>
      </c>
      <c r="Q28" s="36"/>
      <c r="R28" s="36"/>
    </row>
    <row r="29" spans="1:18" ht="33.75" thickBot="1" x14ac:dyDescent="0.4">
      <c r="A29" s="313" t="s">
        <v>12</v>
      </c>
      <c r="B29" s="1100">
        <f t="shared" ref="B29:K29" si="12">SUM(B27:B28)</f>
        <v>0</v>
      </c>
      <c r="C29" s="1100">
        <f t="shared" si="12"/>
        <v>80</v>
      </c>
      <c r="D29" s="1101">
        <f>D27+D28</f>
        <v>80</v>
      </c>
      <c r="E29" s="1102">
        <f t="shared" si="12"/>
        <v>0</v>
      </c>
      <c r="F29" s="1100">
        <f t="shared" si="12"/>
        <v>47</v>
      </c>
      <c r="G29" s="1100">
        <f t="shared" si="12"/>
        <v>47</v>
      </c>
      <c r="H29" s="1100">
        <f>H27+H28</f>
        <v>0</v>
      </c>
      <c r="I29" s="1100">
        <f t="shared" si="12"/>
        <v>0</v>
      </c>
      <c r="J29" s="1100">
        <f>J27+J28</f>
        <v>0</v>
      </c>
      <c r="K29" s="1100">
        <f t="shared" si="12"/>
        <v>0</v>
      </c>
      <c r="L29" s="1100">
        <f>L20+L26</f>
        <v>0</v>
      </c>
      <c r="M29" s="1100">
        <f>M26+M27+M28</f>
        <v>0</v>
      </c>
      <c r="N29" s="1100">
        <f>N27+N28</f>
        <v>0</v>
      </c>
      <c r="O29" s="1100">
        <f>O27+O28</f>
        <v>127</v>
      </c>
      <c r="P29" s="1101">
        <f>P27+P28</f>
        <v>127</v>
      </c>
      <c r="Q29" s="36"/>
      <c r="R29" s="36"/>
    </row>
    <row r="30" spans="1:18" x14ac:dyDescent="0.35">
      <c r="A30" s="2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  <row r="31" spans="1:18" x14ac:dyDescent="0.35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9"/>
      <c r="R31" s="29"/>
    </row>
    <row r="32" spans="1:18" x14ac:dyDescent="0.35">
      <c r="A32" s="1646"/>
      <c r="B32" s="1646"/>
      <c r="C32" s="1646"/>
      <c r="D32" s="1646"/>
      <c r="E32" s="1646"/>
      <c r="F32" s="1646"/>
      <c r="G32" s="1646"/>
      <c r="H32" s="1646"/>
      <c r="I32" s="1646"/>
      <c r="J32" s="1646"/>
      <c r="K32" s="1646"/>
      <c r="L32" s="1646"/>
      <c r="M32" s="1646"/>
      <c r="N32" s="1646"/>
      <c r="O32" s="1646"/>
      <c r="P32" s="1646"/>
    </row>
    <row r="33" spans="1:16" x14ac:dyDescent="0.35">
      <c r="A33" s="1645"/>
      <c r="B33" s="1645"/>
      <c r="C33" s="1645"/>
      <c r="D33" s="1645"/>
      <c r="E33" s="1645"/>
      <c r="F33" s="1645"/>
      <c r="G33" s="1645"/>
      <c r="H33" s="1645"/>
      <c r="I33" s="1645"/>
      <c r="J33" s="1645"/>
      <c r="K33" s="1645"/>
      <c r="L33" s="1645"/>
      <c r="M33" s="1645"/>
      <c r="N33" s="1645"/>
      <c r="O33" s="1645"/>
      <c r="P33" s="1645"/>
    </row>
    <row r="34" spans="1:16" x14ac:dyDescent="0.35">
      <c r="A34" s="1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35">
      <c r="A35" s="1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mergeCells count="11">
    <mergeCell ref="A32:P32"/>
    <mergeCell ref="A33:P33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28"/>
  <sheetViews>
    <sheetView zoomScale="40" zoomScaleNormal="40" workbookViewId="0">
      <selection activeCell="G17" sqref="G17"/>
    </sheetView>
  </sheetViews>
  <sheetFormatPr defaultRowHeight="5.65" customHeight="1" x14ac:dyDescent="0.35"/>
  <cols>
    <col min="1" max="1" width="91.85546875" style="196" customWidth="1"/>
    <col min="2" max="2" width="24.85546875" style="196" customWidth="1"/>
    <col min="3" max="3" width="34.7109375" style="196" customWidth="1"/>
    <col min="4" max="4" width="19.140625" style="196" customWidth="1"/>
    <col min="5" max="5" width="22.5703125" style="196" customWidth="1"/>
    <col min="6" max="6" width="25.140625" style="196" customWidth="1"/>
    <col min="7" max="7" width="19" style="196" customWidth="1"/>
    <col min="8" max="8" width="21.42578125" style="196" customWidth="1"/>
    <col min="9" max="9" width="27.28515625" style="196" customWidth="1"/>
    <col min="10" max="10" width="20.85546875" style="196" customWidth="1"/>
    <col min="11" max="11" width="22.28515625" style="196" customWidth="1"/>
    <col min="12" max="12" width="26.85546875" style="196" customWidth="1"/>
    <col min="13" max="13" width="19.28515625" style="196" customWidth="1"/>
    <col min="14" max="14" width="22.7109375" style="196" customWidth="1"/>
    <col min="15" max="15" width="25.5703125" style="196" customWidth="1"/>
    <col min="16" max="16" width="21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91.85546875" style="196" customWidth="1"/>
    <col min="258" max="258" width="24.85546875" style="196" customWidth="1"/>
    <col min="259" max="259" width="34.7109375" style="196" customWidth="1"/>
    <col min="260" max="260" width="19.140625" style="196" customWidth="1"/>
    <col min="261" max="261" width="22.5703125" style="196" customWidth="1"/>
    <col min="262" max="262" width="25.140625" style="196" customWidth="1"/>
    <col min="263" max="263" width="19" style="196" customWidth="1"/>
    <col min="264" max="264" width="21.42578125" style="196" customWidth="1"/>
    <col min="265" max="265" width="27.28515625" style="196" customWidth="1"/>
    <col min="266" max="266" width="20.85546875" style="196" customWidth="1"/>
    <col min="267" max="267" width="22.28515625" style="196" customWidth="1"/>
    <col min="268" max="268" width="26.85546875" style="196" customWidth="1"/>
    <col min="269" max="269" width="19.28515625" style="196" customWidth="1"/>
    <col min="270" max="270" width="22.7109375" style="196" customWidth="1"/>
    <col min="271" max="271" width="25.5703125" style="196" customWidth="1"/>
    <col min="272" max="272" width="21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91.85546875" style="196" customWidth="1"/>
    <col min="514" max="514" width="24.85546875" style="196" customWidth="1"/>
    <col min="515" max="515" width="34.7109375" style="196" customWidth="1"/>
    <col min="516" max="516" width="19.140625" style="196" customWidth="1"/>
    <col min="517" max="517" width="22.5703125" style="196" customWidth="1"/>
    <col min="518" max="518" width="25.140625" style="196" customWidth="1"/>
    <col min="519" max="519" width="19" style="196" customWidth="1"/>
    <col min="520" max="520" width="21.42578125" style="196" customWidth="1"/>
    <col min="521" max="521" width="27.28515625" style="196" customWidth="1"/>
    <col min="522" max="522" width="20.85546875" style="196" customWidth="1"/>
    <col min="523" max="523" width="22.28515625" style="196" customWidth="1"/>
    <col min="524" max="524" width="26.85546875" style="196" customWidth="1"/>
    <col min="525" max="525" width="19.28515625" style="196" customWidth="1"/>
    <col min="526" max="526" width="22.7109375" style="196" customWidth="1"/>
    <col min="527" max="527" width="25.5703125" style="196" customWidth="1"/>
    <col min="528" max="528" width="21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91.85546875" style="196" customWidth="1"/>
    <col min="770" max="770" width="24.85546875" style="196" customWidth="1"/>
    <col min="771" max="771" width="34.7109375" style="196" customWidth="1"/>
    <col min="772" max="772" width="19.140625" style="196" customWidth="1"/>
    <col min="773" max="773" width="22.5703125" style="196" customWidth="1"/>
    <col min="774" max="774" width="25.140625" style="196" customWidth="1"/>
    <col min="775" max="775" width="19" style="196" customWidth="1"/>
    <col min="776" max="776" width="21.42578125" style="196" customWidth="1"/>
    <col min="777" max="777" width="27.28515625" style="196" customWidth="1"/>
    <col min="778" max="778" width="20.85546875" style="196" customWidth="1"/>
    <col min="779" max="779" width="22.28515625" style="196" customWidth="1"/>
    <col min="780" max="780" width="26.85546875" style="196" customWidth="1"/>
    <col min="781" max="781" width="19.28515625" style="196" customWidth="1"/>
    <col min="782" max="782" width="22.7109375" style="196" customWidth="1"/>
    <col min="783" max="783" width="25.5703125" style="196" customWidth="1"/>
    <col min="784" max="784" width="21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91.85546875" style="196" customWidth="1"/>
    <col min="1026" max="1026" width="24.85546875" style="196" customWidth="1"/>
    <col min="1027" max="1027" width="34.7109375" style="196" customWidth="1"/>
    <col min="1028" max="1028" width="19.140625" style="196" customWidth="1"/>
    <col min="1029" max="1029" width="22.5703125" style="196" customWidth="1"/>
    <col min="1030" max="1030" width="25.140625" style="196" customWidth="1"/>
    <col min="1031" max="1031" width="19" style="196" customWidth="1"/>
    <col min="1032" max="1032" width="21.42578125" style="196" customWidth="1"/>
    <col min="1033" max="1033" width="27.28515625" style="196" customWidth="1"/>
    <col min="1034" max="1034" width="20.85546875" style="196" customWidth="1"/>
    <col min="1035" max="1035" width="22.28515625" style="196" customWidth="1"/>
    <col min="1036" max="1036" width="26.85546875" style="196" customWidth="1"/>
    <col min="1037" max="1037" width="19.28515625" style="196" customWidth="1"/>
    <col min="1038" max="1038" width="22.7109375" style="196" customWidth="1"/>
    <col min="1039" max="1039" width="25.5703125" style="196" customWidth="1"/>
    <col min="1040" max="1040" width="21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91.85546875" style="196" customWidth="1"/>
    <col min="1282" max="1282" width="24.85546875" style="196" customWidth="1"/>
    <col min="1283" max="1283" width="34.7109375" style="196" customWidth="1"/>
    <col min="1284" max="1284" width="19.140625" style="196" customWidth="1"/>
    <col min="1285" max="1285" width="22.5703125" style="196" customWidth="1"/>
    <col min="1286" max="1286" width="25.140625" style="196" customWidth="1"/>
    <col min="1287" max="1287" width="19" style="196" customWidth="1"/>
    <col min="1288" max="1288" width="21.42578125" style="196" customWidth="1"/>
    <col min="1289" max="1289" width="27.28515625" style="196" customWidth="1"/>
    <col min="1290" max="1290" width="20.85546875" style="196" customWidth="1"/>
    <col min="1291" max="1291" width="22.28515625" style="196" customWidth="1"/>
    <col min="1292" max="1292" width="26.85546875" style="196" customWidth="1"/>
    <col min="1293" max="1293" width="19.28515625" style="196" customWidth="1"/>
    <col min="1294" max="1294" width="22.7109375" style="196" customWidth="1"/>
    <col min="1295" max="1295" width="25.5703125" style="196" customWidth="1"/>
    <col min="1296" max="1296" width="21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91.85546875" style="196" customWidth="1"/>
    <col min="1538" max="1538" width="24.85546875" style="196" customWidth="1"/>
    <col min="1539" max="1539" width="34.7109375" style="196" customWidth="1"/>
    <col min="1540" max="1540" width="19.140625" style="196" customWidth="1"/>
    <col min="1541" max="1541" width="22.5703125" style="196" customWidth="1"/>
    <col min="1542" max="1542" width="25.140625" style="196" customWidth="1"/>
    <col min="1543" max="1543" width="19" style="196" customWidth="1"/>
    <col min="1544" max="1544" width="21.42578125" style="196" customWidth="1"/>
    <col min="1545" max="1545" width="27.28515625" style="196" customWidth="1"/>
    <col min="1546" max="1546" width="20.85546875" style="196" customWidth="1"/>
    <col min="1547" max="1547" width="22.28515625" style="196" customWidth="1"/>
    <col min="1548" max="1548" width="26.85546875" style="196" customWidth="1"/>
    <col min="1549" max="1549" width="19.28515625" style="196" customWidth="1"/>
    <col min="1550" max="1550" width="22.7109375" style="196" customWidth="1"/>
    <col min="1551" max="1551" width="25.5703125" style="196" customWidth="1"/>
    <col min="1552" max="1552" width="21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91.85546875" style="196" customWidth="1"/>
    <col min="1794" max="1794" width="24.85546875" style="196" customWidth="1"/>
    <col min="1795" max="1795" width="34.7109375" style="196" customWidth="1"/>
    <col min="1796" max="1796" width="19.140625" style="196" customWidth="1"/>
    <col min="1797" max="1797" width="22.5703125" style="196" customWidth="1"/>
    <col min="1798" max="1798" width="25.140625" style="196" customWidth="1"/>
    <col min="1799" max="1799" width="19" style="196" customWidth="1"/>
    <col min="1800" max="1800" width="21.42578125" style="196" customWidth="1"/>
    <col min="1801" max="1801" width="27.28515625" style="196" customWidth="1"/>
    <col min="1802" max="1802" width="20.85546875" style="196" customWidth="1"/>
    <col min="1803" max="1803" width="22.28515625" style="196" customWidth="1"/>
    <col min="1804" max="1804" width="26.85546875" style="196" customWidth="1"/>
    <col min="1805" max="1805" width="19.28515625" style="196" customWidth="1"/>
    <col min="1806" max="1806" width="22.7109375" style="196" customWidth="1"/>
    <col min="1807" max="1807" width="25.5703125" style="196" customWidth="1"/>
    <col min="1808" max="1808" width="21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91.85546875" style="196" customWidth="1"/>
    <col min="2050" max="2050" width="24.85546875" style="196" customWidth="1"/>
    <col min="2051" max="2051" width="34.7109375" style="196" customWidth="1"/>
    <col min="2052" max="2052" width="19.140625" style="196" customWidth="1"/>
    <col min="2053" max="2053" width="22.5703125" style="196" customWidth="1"/>
    <col min="2054" max="2054" width="25.140625" style="196" customWidth="1"/>
    <col min="2055" max="2055" width="19" style="196" customWidth="1"/>
    <col min="2056" max="2056" width="21.42578125" style="196" customWidth="1"/>
    <col min="2057" max="2057" width="27.28515625" style="196" customWidth="1"/>
    <col min="2058" max="2058" width="20.85546875" style="196" customWidth="1"/>
    <col min="2059" max="2059" width="22.28515625" style="196" customWidth="1"/>
    <col min="2060" max="2060" width="26.85546875" style="196" customWidth="1"/>
    <col min="2061" max="2061" width="19.28515625" style="196" customWidth="1"/>
    <col min="2062" max="2062" width="22.7109375" style="196" customWidth="1"/>
    <col min="2063" max="2063" width="25.5703125" style="196" customWidth="1"/>
    <col min="2064" max="2064" width="21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91.85546875" style="196" customWidth="1"/>
    <col min="2306" max="2306" width="24.85546875" style="196" customWidth="1"/>
    <col min="2307" max="2307" width="34.7109375" style="196" customWidth="1"/>
    <col min="2308" max="2308" width="19.140625" style="196" customWidth="1"/>
    <col min="2309" max="2309" width="22.5703125" style="196" customWidth="1"/>
    <col min="2310" max="2310" width="25.140625" style="196" customWidth="1"/>
    <col min="2311" max="2311" width="19" style="196" customWidth="1"/>
    <col min="2312" max="2312" width="21.42578125" style="196" customWidth="1"/>
    <col min="2313" max="2313" width="27.28515625" style="196" customWidth="1"/>
    <col min="2314" max="2314" width="20.85546875" style="196" customWidth="1"/>
    <col min="2315" max="2315" width="22.28515625" style="196" customWidth="1"/>
    <col min="2316" max="2316" width="26.85546875" style="196" customWidth="1"/>
    <col min="2317" max="2317" width="19.28515625" style="196" customWidth="1"/>
    <col min="2318" max="2318" width="22.7109375" style="196" customWidth="1"/>
    <col min="2319" max="2319" width="25.5703125" style="196" customWidth="1"/>
    <col min="2320" max="2320" width="21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91.85546875" style="196" customWidth="1"/>
    <col min="2562" max="2562" width="24.85546875" style="196" customWidth="1"/>
    <col min="2563" max="2563" width="34.7109375" style="196" customWidth="1"/>
    <col min="2564" max="2564" width="19.140625" style="196" customWidth="1"/>
    <col min="2565" max="2565" width="22.5703125" style="196" customWidth="1"/>
    <col min="2566" max="2566" width="25.140625" style="196" customWidth="1"/>
    <col min="2567" max="2567" width="19" style="196" customWidth="1"/>
    <col min="2568" max="2568" width="21.42578125" style="196" customWidth="1"/>
    <col min="2569" max="2569" width="27.28515625" style="196" customWidth="1"/>
    <col min="2570" max="2570" width="20.85546875" style="196" customWidth="1"/>
    <col min="2571" max="2571" width="22.28515625" style="196" customWidth="1"/>
    <col min="2572" max="2572" width="26.85546875" style="196" customWidth="1"/>
    <col min="2573" max="2573" width="19.28515625" style="196" customWidth="1"/>
    <col min="2574" max="2574" width="22.7109375" style="196" customWidth="1"/>
    <col min="2575" max="2575" width="25.5703125" style="196" customWidth="1"/>
    <col min="2576" max="2576" width="21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91.85546875" style="196" customWidth="1"/>
    <col min="2818" max="2818" width="24.85546875" style="196" customWidth="1"/>
    <col min="2819" max="2819" width="34.7109375" style="196" customWidth="1"/>
    <col min="2820" max="2820" width="19.140625" style="196" customWidth="1"/>
    <col min="2821" max="2821" width="22.5703125" style="196" customWidth="1"/>
    <col min="2822" max="2822" width="25.140625" style="196" customWidth="1"/>
    <col min="2823" max="2823" width="19" style="196" customWidth="1"/>
    <col min="2824" max="2824" width="21.42578125" style="196" customWidth="1"/>
    <col min="2825" max="2825" width="27.28515625" style="196" customWidth="1"/>
    <col min="2826" max="2826" width="20.85546875" style="196" customWidth="1"/>
    <col min="2827" max="2827" width="22.28515625" style="196" customWidth="1"/>
    <col min="2828" max="2828" width="26.85546875" style="196" customWidth="1"/>
    <col min="2829" max="2829" width="19.28515625" style="196" customWidth="1"/>
    <col min="2830" max="2830" width="22.7109375" style="196" customWidth="1"/>
    <col min="2831" max="2831" width="25.5703125" style="196" customWidth="1"/>
    <col min="2832" max="2832" width="21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91.85546875" style="196" customWidth="1"/>
    <col min="3074" max="3074" width="24.85546875" style="196" customWidth="1"/>
    <col min="3075" max="3075" width="34.7109375" style="196" customWidth="1"/>
    <col min="3076" max="3076" width="19.140625" style="196" customWidth="1"/>
    <col min="3077" max="3077" width="22.5703125" style="196" customWidth="1"/>
    <col min="3078" max="3078" width="25.140625" style="196" customWidth="1"/>
    <col min="3079" max="3079" width="19" style="196" customWidth="1"/>
    <col min="3080" max="3080" width="21.42578125" style="196" customWidth="1"/>
    <col min="3081" max="3081" width="27.28515625" style="196" customWidth="1"/>
    <col min="3082" max="3082" width="20.85546875" style="196" customWidth="1"/>
    <col min="3083" max="3083" width="22.28515625" style="196" customWidth="1"/>
    <col min="3084" max="3084" width="26.85546875" style="196" customWidth="1"/>
    <col min="3085" max="3085" width="19.28515625" style="196" customWidth="1"/>
    <col min="3086" max="3086" width="22.7109375" style="196" customWidth="1"/>
    <col min="3087" max="3087" width="25.5703125" style="196" customWidth="1"/>
    <col min="3088" max="3088" width="21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91.85546875" style="196" customWidth="1"/>
    <col min="3330" max="3330" width="24.85546875" style="196" customWidth="1"/>
    <col min="3331" max="3331" width="34.7109375" style="196" customWidth="1"/>
    <col min="3332" max="3332" width="19.140625" style="196" customWidth="1"/>
    <col min="3333" max="3333" width="22.5703125" style="196" customWidth="1"/>
    <col min="3334" max="3334" width="25.140625" style="196" customWidth="1"/>
    <col min="3335" max="3335" width="19" style="196" customWidth="1"/>
    <col min="3336" max="3336" width="21.42578125" style="196" customWidth="1"/>
    <col min="3337" max="3337" width="27.28515625" style="196" customWidth="1"/>
    <col min="3338" max="3338" width="20.85546875" style="196" customWidth="1"/>
    <col min="3339" max="3339" width="22.28515625" style="196" customWidth="1"/>
    <col min="3340" max="3340" width="26.85546875" style="196" customWidth="1"/>
    <col min="3341" max="3341" width="19.28515625" style="196" customWidth="1"/>
    <col min="3342" max="3342" width="22.7109375" style="196" customWidth="1"/>
    <col min="3343" max="3343" width="25.5703125" style="196" customWidth="1"/>
    <col min="3344" max="3344" width="21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91.85546875" style="196" customWidth="1"/>
    <col min="3586" max="3586" width="24.85546875" style="196" customWidth="1"/>
    <col min="3587" max="3587" width="34.7109375" style="196" customWidth="1"/>
    <col min="3588" max="3588" width="19.140625" style="196" customWidth="1"/>
    <col min="3589" max="3589" width="22.5703125" style="196" customWidth="1"/>
    <col min="3590" max="3590" width="25.140625" style="196" customWidth="1"/>
    <col min="3591" max="3591" width="19" style="196" customWidth="1"/>
    <col min="3592" max="3592" width="21.42578125" style="196" customWidth="1"/>
    <col min="3593" max="3593" width="27.28515625" style="196" customWidth="1"/>
    <col min="3594" max="3594" width="20.85546875" style="196" customWidth="1"/>
    <col min="3595" max="3595" width="22.28515625" style="196" customWidth="1"/>
    <col min="3596" max="3596" width="26.85546875" style="196" customWidth="1"/>
    <col min="3597" max="3597" width="19.28515625" style="196" customWidth="1"/>
    <col min="3598" max="3598" width="22.7109375" style="196" customWidth="1"/>
    <col min="3599" max="3599" width="25.5703125" style="196" customWidth="1"/>
    <col min="3600" max="3600" width="21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91.85546875" style="196" customWidth="1"/>
    <col min="3842" max="3842" width="24.85546875" style="196" customWidth="1"/>
    <col min="3843" max="3843" width="34.7109375" style="196" customWidth="1"/>
    <col min="3844" max="3844" width="19.140625" style="196" customWidth="1"/>
    <col min="3845" max="3845" width="22.5703125" style="196" customWidth="1"/>
    <col min="3846" max="3846" width="25.140625" style="196" customWidth="1"/>
    <col min="3847" max="3847" width="19" style="196" customWidth="1"/>
    <col min="3848" max="3848" width="21.42578125" style="196" customWidth="1"/>
    <col min="3849" max="3849" width="27.28515625" style="196" customWidth="1"/>
    <col min="3850" max="3850" width="20.85546875" style="196" customWidth="1"/>
    <col min="3851" max="3851" width="22.28515625" style="196" customWidth="1"/>
    <col min="3852" max="3852" width="26.85546875" style="196" customWidth="1"/>
    <col min="3853" max="3853" width="19.28515625" style="196" customWidth="1"/>
    <col min="3854" max="3854" width="22.7109375" style="196" customWidth="1"/>
    <col min="3855" max="3855" width="25.5703125" style="196" customWidth="1"/>
    <col min="3856" max="3856" width="21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91.85546875" style="196" customWidth="1"/>
    <col min="4098" max="4098" width="24.85546875" style="196" customWidth="1"/>
    <col min="4099" max="4099" width="34.7109375" style="196" customWidth="1"/>
    <col min="4100" max="4100" width="19.140625" style="196" customWidth="1"/>
    <col min="4101" max="4101" width="22.5703125" style="196" customWidth="1"/>
    <col min="4102" max="4102" width="25.140625" style="196" customWidth="1"/>
    <col min="4103" max="4103" width="19" style="196" customWidth="1"/>
    <col min="4104" max="4104" width="21.42578125" style="196" customWidth="1"/>
    <col min="4105" max="4105" width="27.28515625" style="196" customWidth="1"/>
    <col min="4106" max="4106" width="20.85546875" style="196" customWidth="1"/>
    <col min="4107" max="4107" width="22.28515625" style="196" customWidth="1"/>
    <col min="4108" max="4108" width="26.85546875" style="196" customWidth="1"/>
    <col min="4109" max="4109" width="19.28515625" style="196" customWidth="1"/>
    <col min="4110" max="4110" width="22.7109375" style="196" customWidth="1"/>
    <col min="4111" max="4111" width="25.5703125" style="196" customWidth="1"/>
    <col min="4112" max="4112" width="21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91.85546875" style="196" customWidth="1"/>
    <col min="4354" max="4354" width="24.85546875" style="196" customWidth="1"/>
    <col min="4355" max="4355" width="34.7109375" style="196" customWidth="1"/>
    <col min="4356" max="4356" width="19.140625" style="196" customWidth="1"/>
    <col min="4357" max="4357" width="22.5703125" style="196" customWidth="1"/>
    <col min="4358" max="4358" width="25.140625" style="196" customWidth="1"/>
    <col min="4359" max="4359" width="19" style="196" customWidth="1"/>
    <col min="4360" max="4360" width="21.42578125" style="196" customWidth="1"/>
    <col min="4361" max="4361" width="27.28515625" style="196" customWidth="1"/>
    <col min="4362" max="4362" width="20.85546875" style="196" customWidth="1"/>
    <col min="4363" max="4363" width="22.28515625" style="196" customWidth="1"/>
    <col min="4364" max="4364" width="26.85546875" style="196" customWidth="1"/>
    <col min="4365" max="4365" width="19.28515625" style="196" customWidth="1"/>
    <col min="4366" max="4366" width="22.7109375" style="196" customWidth="1"/>
    <col min="4367" max="4367" width="25.5703125" style="196" customWidth="1"/>
    <col min="4368" max="4368" width="21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91.85546875" style="196" customWidth="1"/>
    <col min="4610" max="4610" width="24.85546875" style="196" customWidth="1"/>
    <col min="4611" max="4611" width="34.7109375" style="196" customWidth="1"/>
    <col min="4612" max="4612" width="19.140625" style="196" customWidth="1"/>
    <col min="4613" max="4613" width="22.5703125" style="196" customWidth="1"/>
    <col min="4614" max="4614" width="25.140625" style="196" customWidth="1"/>
    <col min="4615" max="4615" width="19" style="196" customWidth="1"/>
    <col min="4616" max="4616" width="21.42578125" style="196" customWidth="1"/>
    <col min="4617" max="4617" width="27.28515625" style="196" customWidth="1"/>
    <col min="4618" max="4618" width="20.85546875" style="196" customWidth="1"/>
    <col min="4619" max="4619" width="22.28515625" style="196" customWidth="1"/>
    <col min="4620" max="4620" width="26.85546875" style="196" customWidth="1"/>
    <col min="4621" max="4621" width="19.28515625" style="196" customWidth="1"/>
    <col min="4622" max="4622" width="22.7109375" style="196" customWidth="1"/>
    <col min="4623" max="4623" width="25.5703125" style="196" customWidth="1"/>
    <col min="4624" max="4624" width="21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91.85546875" style="196" customWidth="1"/>
    <col min="4866" max="4866" width="24.85546875" style="196" customWidth="1"/>
    <col min="4867" max="4867" width="34.7109375" style="196" customWidth="1"/>
    <col min="4868" max="4868" width="19.140625" style="196" customWidth="1"/>
    <col min="4869" max="4869" width="22.5703125" style="196" customWidth="1"/>
    <col min="4870" max="4870" width="25.140625" style="196" customWidth="1"/>
    <col min="4871" max="4871" width="19" style="196" customWidth="1"/>
    <col min="4872" max="4872" width="21.42578125" style="196" customWidth="1"/>
    <col min="4873" max="4873" width="27.28515625" style="196" customWidth="1"/>
    <col min="4874" max="4874" width="20.85546875" style="196" customWidth="1"/>
    <col min="4875" max="4875" width="22.28515625" style="196" customWidth="1"/>
    <col min="4876" max="4876" width="26.85546875" style="196" customWidth="1"/>
    <col min="4877" max="4877" width="19.28515625" style="196" customWidth="1"/>
    <col min="4878" max="4878" width="22.7109375" style="196" customWidth="1"/>
    <col min="4879" max="4879" width="25.5703125" style="196" customWidth="1"/>
    <col min="4880" max="4880" width="21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91.85546875" style="196" customWidth="1"/>
    <col min="5122" max="5122" width="24.85546875" style="196" customWidth="1"/>
    <col min="5123" max="5123" width="34.7109375" style="196" customWidth="1"/>
    <col min="5124" max="5124" width="19.140625" style="196" customWidth="1"/>
    <col min="5125" max="5125" width="22.5703125" style="196" customWidth="1"/>
    <col min="5126" max="5126" width="25.140625" style="196" customWidth="1"/>
    <col min="5127" max="5127" width="19" style="196" customWidth="1"/>
    <col min="5128" max="5128" width="21.42578125" style="196" customWidth="1"/>
    <col min="5129" max="5129" width="27.28515625" style="196" customWidth="1"/>
    <col min="5130" max="5130" width="20.85546875" style="196" customWidth="1"/>
    <col min="5131" max="5131" width="22.28515625" style="196" customWidth="1"/>
    <col min="5132" max="5132" width="26.85546875" style="196" customWidth="1"/>
    <col min="5133" max="5133" width="19.28515625" style="196" customWidth="1"/>
    <col min="5134" max="5134" width="22.7109375" style="196" customWidth="1"/>
    <col min="5135" max="5135" width="25.5703125" style="196" customWidth="1"/>
    <col min="5136" max="5136" width="21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91.85546875" style="196" customWidth="1"/>
    <col min="5378" max="5378" width="24.85546875" style="196" customWidth="1"/>
    <col min="5379" max="5379" width="34.7109375" style="196" customWidth="1"/>
    <col min="5380" max="5380" width="19.140625" style="196" customWidth="1"/>
    <col min="5381" max="5381" width="22.5703125" style="196" customWidth="1"/>
    <col min="5382" max="5382" width="25.140625" style="196" customWidth="1"/>
    <col min="5383" max="5383" width="19" style="196" customWidth="1"/>
    <col min="5384" max="5384" width="21.42578125" style="196" customWidth="1"/>
    <col min="5385" max="5385" width="27.28515625" style="196" customWidth="1"/>
    <col min="5386" max="5386" width="20.85546875" style="196" customWidth="1"/>
    <col min="5387" max="5387" width="22.28515625" style="196" customWidth="1"/>
    <col min="5388" max="5388" width="26.85546875" style="196" customWidth="1"/>
    <col min="5389" max="5389" width="19.28515625" style="196" customWidth="1"/>
    <col min="5390" max="5390" width="22.7109375" style="196" customWidth="1"/>
    <col min="5391" max="5391" width="25.5703125" style="196" customWidth="1"/>
    <col min="5392" max="5392" width="21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91.85546875" style="196" customWidth="1"/>
    <col min="5634" max="5634" width="24.85546875" style="196" customWidth="1"/>
    <col min="5635" max="5635" width="34.7109375" style="196" customWidth="1"/>
    <col min="5636" max="5636" width="19.140625" style="196" customWidth="1"/>
    <col min="5637" max="5637" width="22.5703125" style="196" customWidth="1"/>
    <col min="5638" max="5638" width="25.140625" style="196" customWidth="1"/>
    <col min="5639" max="5639" width="19" style="196" customWidth="1"/>
    <col min="5640" max="5640" width="21.42578125" style="196" customWidth="1"/>
    <col min="5641" max="5641" width="27.28515625" style="196" customWidth="1"/>
    <col min="5642" max="5642" width="20.85546875" style="196" customWidth="1"/>
    <col min="5643" max="5643" width="22.28515625" style="196" customWidth="1"/>
    <col min="5644" max="5644" width="26.85546875" style="196" customWidth="1"/>
    <col min="5645" max="5645" width="19.28515625" style="196" customWidth="1"/>
    <col min="5646" max="5646" width="22.7109375" style="196" customWidth="1"/>
    <col min="5647" max="5647" width="25.5703125" style="196" customWidth="1"/>
    <col min="5648" max="5648" width="21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91.85546875" style="196" customWidth="1"/>
    <col min="5890" max="5890" width="24.85546875" style="196" customWidth="1"/>
    <col min="5891" max="5891" width="34.7109375" style="196" customWidth="1"/>
    <col min="5892" max="5892" width="19.140625" style="196" customWidth="1"/>
    <col min="5893" max="5893" width="22.5703125" style="196" customWidth="1"/>
    <col min="5894" max="5894" width="25.140625" style="196" customWidth="1"/>
    <col min="5895" max="5895" width="19" style="196" customWidth="1"/>
    <col min="5896" max="5896" width="21.42578125" style="196" customWidth="1"/>
    <col min="5897" max="5897" width="27.28515625" style="196" customWidth="1"/>
    <col min="5898" max="5898" width="20.85546875" style="196" customWidth="1"/>
    <col min="5899" max="5899" width="22.28515625" style="196" customWidth="1"/>
    <col min="5900" max="5900" width="26.85546875" style="196" customWidth="1"/>
    <col min="5901" max="5901" width="19.28515625" style="196" customWidth="1"/>
    <col min="5902" max="5902" width="22.7109375" style="196" customWidth="1"/>
    <col min="5903" max="5903" width="25.5703125" style="196" customWidth="1"/>
    <col min="5904" max="5904" width="21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91.85546875" style="196" customWidth="1"/>
    <col min="6146" max="6146" width="24.85546875" style="196" customWidth="1"/>
    <col min="6147" max="6147" width="34.7109375" style="196" customWidth="1"/>
    <col min="6148" max="6148" width="19.140625" style="196" customWidth="1"/>
    <col min="6149" max="6149" width="22.5703125" style="196" customWidth="1"/>
    <col min="6150" max="6150" width="25.140625" style="196" customWidth="1"/>
    <col min="6151" max="6151" width="19" style="196" customWidth="1"/>
    <col min="6152" max="6152" width="21.42578125" style="196" customWidth="1"/>
    <col min="6153" max="6153" width="27.28515625" style="196" customWidth="1"/>
    <col min="6154" max="6154" width="20.85546875" style="196" customWidth="1"/>
    <col min="6155" max="6155" width="22.28515625" style="196" customWidth="1"/>
    <col min="6156" max="6156" width="26.85546875" style="196" customWidth="1"/>
    <col min="6157" max="6157" width="19.28515625" style="196" customWidth="1"/>
    <col min="6158" max="6158" width="22.7109375" style="196" customWidth="1"/>
    <col min="6159" max="6159" width="25.5703125" style="196" customWidth="1"/>
    <col min="6160" max="6160" width="21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91.85546875" style="196" customWidth="1"/>
    <col min="6402" max="6402" width="24.85546875" style="196" customWidth="1"/>
    <col min="6403" max="6403" width="34.7109375" style="196" customWidth="1"/>
    <col min="6404" max="6404" width="19.140625" style="196" customWidth="1"/>
    <col min="6405" max="6405" width="22.5703125" style="196" customWidth="1"/>
    <col min="6406" max="6406" width="25.140625" style="196" customWidth="1"/>
    <col min="6407" max="6407" width="19" style="196" customWidth="1"/>
    <col min="6408" max="6408" width="21.42578125" style="196" customWidth="1"/>
    <col min="6409" max="6409" width="27.28515625" style="196" customWidth="1"/>
    <col min="6410" max="6410" width="20.85546875" style="196" customWidth="1"/>
    <col min="6411" max="6411" width="22.28515625" style="196" customWidth="1"/>
    <col min="6412" max="6412" width="26.85546875" style="196" customWidth="1"/>
    <col min="6413" max="6413" width="19.28515625" style="196" customWidth="1"/>
    <col min="6414" max="6414" width="22.7109375" style="196" customWidth="1"/>
    <col min="6415" max="6415" width="25.5703125" style="196" customWidth="1"/>
    <col min="6416" max="6416" width="21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91.85546875" style="196" customWidth="1"/>
    <col min="6658" max="6658" width="24.85546875" style="196" customWidth="1"/>
    <col min="6659" max="6659" width="34.7109375" style="196" customWidth="1"/>
    <col min="6660" max="6660" width="19.140625" style="196" customWidth="1"/>
    <col min="6661" max="6661" width="22.5703125" style="196" customWidth="1"/>
    <col min="6662" max="6662" width="25.140625" style="196" customWidth="1"/>
    <col min="6663" max="6663" width="19" style="196" customWidth="1"/>
    <col min="6664" max="6664" width="21.42578125" style="196" customWidth="1"/>
    <col min="6665" max="6665" width="27.28515625" style="196" customWidth="1"/>
    <col min="6666" max="6666" width="20.85546875" style="196" customWidth="1"/>
    <col min="6667" max="6667" width="22.28515625" style="196" customWidth="1"/>
    <col min="6668" max="6668" width="26.85546875" style="196" customWidth="1"/>
    <col min="6669" max="6669" width="19.28515625" style="196" customWidth="1"/>
    <col min="6670" max="6670" width="22.7109375" style="196" customWidth="1"/>
    <col min="6671" max="6671" width="25.5703125" style="196" customWidth="1"/>
    <col min="6672" max="6672" width="21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91.85546875" style="196" customWidth="1"/>
    <col min="6914" max="6914" width="24.85546875" style="196" customWidth="1"/>
    <col min="6915" max="6915" width="34.7109375" style="196" customWidth="1"/>
    <col min="6916" max="6916" width="19.140625" style="196" customWidth="1"/>
    <col min="6917" max="6917" width="22.5703125" style="196" customWidth="1"/>
    <col min="6918" max="6918" width="25.140625" style="196" customWidth="1"/>
    <col min="6919" max="6919" width="19" style="196" customWidth="1"/>
    <col min="6920" max="6920" width="21.42578125" style="196" customWidth="1"/>
    <col min="6921" max="6921" width="27.28515625" style="196" customWidth="1"/>
    <col min="6922" max="6922" width="20.85546875" style="196" customWidth="1"/>
    <col min="6923" max="6923" width="22.28515625" style="196" customWidth="1"/>
    <col min="6924" max="6924" width="26.85546875" style="196" customWidth="1"/>
    <col min="6925" max="6925" width="19.28515625" style="196" customWidth="1"/>
    <col min="6926" max="6926" width="22.7109375" style="196" customWidth="1"/>
    <col min="6927" max="6927" width="25.5703125" style="196" customWidth="1"/>
    <col min="6928" max="6928" width="21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91.85546875" style="196" customWidth="1"/>
    <col min="7170" max="7170" width="24.85546875" style="196" customWidth="1"/>
    <col min="7171" max="7171" width="34.7109375" style="196" customWidth="1"/>
    <col min="7172" max="7172" width="19.140625" style="196" customWidth="1"/>
    <col min="7173" max="7173" width="22.5703125" style="196" customWidth="1"/>
    <col min="7174" max="7174" width="25.140625" style="196" customWidth="1"/>
    <col min="7175" max="7175" width="19" style="196" customWidth="1"/>
    <col min="7176" max="7176" width="21.42578125" style="196" customWidth="1"/>
    <col min="7177" max="7177" width="27.28515625" style="196" customWidth="1"/>
    <col min="7178" max="7178" width="20.85546875" style="196" customWidth="1"/>
    <col min="7179" max="7179" width="22.28515625" style="196" customWidth="1"/>
    <col min="7180" max="7180" width="26.85546875" style="196" customWidth="1"/>
    <col min="7181" max="7181" width="19.28515625" style="196" customWidth="1"/>
    <col min="7182" max="7182" width="22.7109375" style="196" customWidth="1"/>
    <col min="7183" max="7183" width="25.5703125" style="196" customWidth="1"/>
    <col min="7184" max="7184" width="21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91.85546875" style="196" customWidth="1"/>
    <col min="7426" max="7426" width="24.85546875" style="196" customWidth="1"/>
    <col min="7427" max="7427" width="34.7109375" style="196" customWidth="1"/>
    <col min="7428" max="7428" width="19.140625" style="196" customWidth="1"/>
    <col min="7429" max="7429" width="22.5703125" style="196" customWidth="1"/>
    <col min="7430" max="7430" width="25.140625" style="196" customWidth="1"/>
    <col min="7431" max="7431" width="19" style="196" customWidth="1"/>
    <col min="7432" max="7432" width="21.42578125" style="196" customWidth="1"/>
    <col min="7433" max="7433" width="27.28515625" style="196" customWidth="1"/>
    <col min="7434" max="7434" width="20.85546875" style="196" customWidth="1"/>
    <col min="7435" max="7435" width="22.28515625" style="196" customWidth="1"/>
    <col min="7436" max="7436" width="26.85546875" style="196" customWidth="1"/>
    <col min="7437" max="7437" width="19.28515625" style="196" customWidth="1"/>
    <col min="7438" max="7438" width="22.7109375" style="196" customWidth="1"/>
    <col min="7439" max="7439" width="25.5703125" style="196" customWidth="1"/>
    <col min="7440" max="7440" width="21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91.85546875" style="196" customWidth="1"/>
    <col min="7682" max="7682" width="24.85546875" style="196" customWidth="1"/>
    <col min="7683" max="7683" width="34.7109375" style="196" customWidth="1"/>
    <col min="7684" max="7684" width="19.140625" style="196" customWidth="1"/>
    <col min="7685" max="7685" width="22.5703125" style="196" customWidth="1"/>
    <col min="7686" max="7686" width="25.140625" style="196" customWidth="1"/>
    <col min="7687" max="7687" width="19" style="196" customWidth="1"/>
    <col min="7688" max="7688" width="21.42578125" style="196" customWidth="1"/>
    <col min="7689" max="7689" width="27.28515625" style="196" customWidth="1"/>
    <col min="7690" max="7690" width="20.85546875" style="196" customWidth="1"/>
    <col min="7691" max="7691" width="22.28515625" style="196" customWidth="1"/>
    <col min="7692" max="7692" width="26.85546875" style="196" customWidth="1"/>
    <col min="7693" max="7693" width="19.28515625" style="196" customWidth="1"/>
    <col min="7694" max="7694" width="22.7109375" style="196" customWidth="1"/>
    <col min="7695" max="7695" width="25.5703125" style="196" customWidth="1"/>
    <col min="7696" max="7696" width="21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91.85546875" style="196" customWidth="1"/>
    <col min="7938" max="7938" width="24.85546875" style="196" customWidth="1"/>
    <col min="7939" max="7939" width="34.7109375" style="196" customWidth="1"/>
    <col min="7940" max="7940" width="19.140625" style="196" customWidth="1"/>
    <col min="7941" max="7941" width="22.5703125" style="196" customWidth="1"/>
    <col min="7942" max="7942" width="25.140625" style="196" customWidth="1"/>
    <col min="7943" max="7943" width="19" style="196" customWidth="1"/>
    <col min="7944" max="7944" width="21.42578125" style="196" customWidth="1"/>
    <col min="7945" max="7945" width="27.28515625" style="196" customWidth="1"/>
    <col min="7946" max="7946" width="20.85546875" style="196" customWidth="1"/>
    <col min="7947" max="7947" width="22.28515625" style="196" customWidth="1"/>
    <col min="7948" max="7948" width="26.85546875" style="196" customWidth="1"/>
    <col min="7949" max="7949" width="19.28515625" style="196" customWidth="1"/>
    <col min="7950" max="7950" width="22.7109375" style="196" customWidth="1"/>
    <col min="7951" max="7951" width="25.5703125" style="196" customWidth="1"/>
    <col min="7952" max="7952" width="21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91.85546875" style="196" customWidth="1"/>
    <col min="8194" max="8194" width="24.85546875" style="196" customWidth="1"/>
    <col min="8195" max="8195" width="34.7109375" style="196" customWidth="1"/>
    <col min="8196" max="8196" width="19.140625" style="196" customWidth="1"/>
    <col min="8197" max="8197" width="22.5703125" style="196" customWidth="1"/>
    <col min="8198" max="8198" width="25.140625" style="196" customWidth="1"/>
    <col min="8199" max="8199" width="19" style="196" customWidth="1"/>
    <col min="8200" max="8200" width="21.42578125" style="196" customWidth="1"/>
    <col min="8201" max="8201" width="27.28515625" style="196" customWidth="1"/>
    <col min="8202" max="8202" width="20.85546875" style="196" customWidth="1"/>
    <col min="8203" max="8203" width="22.28515625" style="196" customWidth="1"/>
    <col min="8204" max="8204" width="26.85546875" style="196" customWidth="1"/>
    <col min="8205" max="8205" width="19.28515625" style="196" customWidth="1"/>
    <col min="8206" max="8206" width="22.7109375" style="196" customWidth="1"/>
    <col min="8207" max="8207" width="25.5703125" style="196" customWidth="1"/>
    <col min="8208" max="8208" width="21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91.85546875" style="196" customWidth="1"/>
    <col min="8450" max="8450" width="24.85546875" style="196" customWidth="1"/>
    <col min="8451" max="8451" width="34.7109375" style="196" customWidth="1"/>
    <col min="8452" max="8452" width="19.140625" style="196" customWidth="1"/>
    <col min="8453" max="8453" width="22.5703125" style="196" customWidth="1"/>
    <col min="8454" max="8454" width="25.140625" style="196" customWidth="1"/>
    <col min="8455" max="8455" width="19" style="196" customWidth="1"/>
    <col min="8456" max="8456" width="21.42578125" style="196" customWidth="1"/>
    <col min="8457" max="8457" width="27.28515625" style="196" customWidth="1"/>
    <col min="8458" max="8458" width="20.85546875" style="196" customWidth="1"/>
    <col min="8459" max="8459" width="22.28515625" style="196" customWidth="1"/>
    <col min="8460" max="8460" width="26.85546875" style="196" customWidth="1"/>
    <col min="8461" max="8461" width="19.28515625" style="196" customWidth="1"/>
    <col min="8462" max="8462" width="22.7109375" style="196" customWidth="1"/>
    <col min="8463" max="8463" width="25.5703125" style="196" customWidth="1"/>
    <col min="8464" max="8464" width="21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91.85546875" style="196" customWidth="1"/>
    <col min="8706" max="8706" width="24.85546875" style="196" customWidth="1"/>
    <col min="8707" max="8707" width="34.7109375" style="196" customWidth="1"/>
    <col min="8708" max="8708" width="19.140625" style="196" customWidth="1"/>
    <col min="8709" max="8709" width="22.5703125" style="196" customWidth="1"/>
    <col min="8710" max="8710" width="25.140625" style="196" customWidth="1"/>
    <col min="8711" max="8711" width="19" style="196" customWidth="1"/>
    <col min="8712" max="8712" width="21.42578125" style="196" customWidth="1"/>
    <col min="8713" max="8713" width="27.28515625" style="196" customWidth="1"/>
    <col min="8714" max="8714" width="20.85546875" style="196" customWidth="1"/>
    <col min="8715" max="8715" width="22.28515625" style="196" customWidth="1"/>
    <col min="8716" max="8716" width="26.85546875" style="196" customWidth="1"/>
    <col min="8717" max="8717" width="19.28515625" style="196" customWidth="1"/>
    <col min="8718" max="8718" width="22.7109375" style="196" customWidth="1"/>
    <col min="8719" max="8719" width="25.5703125" style="196" customWidth="1"/>
    <col min="8720" max="8720" width="21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91.85546875" style="196" customWidth="1"/>
    <col min="8962" max="8962" width="24.85546875" style="196" customWidth="1"/>
    <col min="8963" max="8963" width="34.7109375" style="196" customWidth="1"/>
    <col min="8964" max="8964" width="19.140625" style="196" customWidth="1"/>
    <col min="8965" max="8965" width="22.5703125" style="196" customWidth="1"/>
    <col min="8966" max="8966" width="25.140625" style="196" customWidth="1"/>
    <col min="8967" max="8967" width="19" style="196" customWidth="1"/>
    <col min="8968" max="8968" width="21.42578125" style="196" customWidth="1"/>
    <col min="8969" max="8969" width="27.28515625" style="196" customWidth="1"/>
    <col min="8970" max="8970" width="20.85546875" style="196" customWidth="1"/>
    <col min="8971" max="8971" width="22.28515625" style="196" customWidth="1"/>
    <col min="8972" max="8972" width="26.85546875" style="196" customWidth="1"/>
    <col min="8973" max="8973" width="19.28515625" style="196" customWidth="1"/>
    <col min="8974" max="8974" width="22.7109375" style="196" customWidth="1"/>
    <col min="8975" max="8975" width="25.5703125" style="196" customWidth="1"/>
    <col min="8976" max="8976" width="21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91.85546875" style="196" customWidth="1"/>
    <col min="9218" max="9218" width="24.85546875" style="196" customWidth="1"/>
    <col min="9219" max="9219" width="34.7109375" style="196" customWidth="1"/>
    <col min="9220" max="9220" width="19.140625" style="196" customWidth="1"/>
    <col min="9221" max="9221" width="22.5703125" style="196" customWidth="1"/>
    <col min="9222" max="9222" width="25.140625" style="196" customWidth="1"/>
    <col min="9223" max="9223" width="19" style="196" customWidth="1"/>
    <col min="9224" max="9224" width="21.42578125" style="196" customWidth="1"/>
    <col min="9225" max="9225" width="27.28515625" style="196" customWidth="1"/>
    <col min="9226" max="9226" width="20.85546875" style="196" customWidth="1"/>
    <col min="9227" max="9227" width="22.28515625" style="196" customWidth="1"/>
    <col min="9228" max="9228" width="26.85546875" style="196" customWidth="1"/>
    <col min="9229" max="9229" width="19.28515625" style="196" customWidth="1"/>
    <col min="9230" max="9230" width="22.7109375" style="196" customWidth="1"/>
    <col min="9231" max="9231" width="25.5703125" style="196" customWidth="1"/>
    <col min="9232" max="9232" width="21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91.85546875" style="196" customWidth="1"/>
    <col min="9474" max="9474" width="24.85546875" style="196" customWidth="1"/>
    <col min="9475" max="9475" width="34.7109375" style="196" customWidth="1"/>
    <col min="9476" max="9476" width="19.140625" style="196" customWidth="1"/>
    <col min="9477" max="9477" width="22.5703125" style="196" customWidth="1"/>
    <col min="9478" max="9478" width="25.140625" style="196" customWidth="1"/>
    <col min="9479" max="9479" width="19" style="196" customWidth="1"/>
    <col min="9480" max="9480" width="21.42578125" style="196" customWidth="1"/>
    <col min="9481" max="9481" width="27.28515625" style="196" customWidth="1"/>
    <col min="9482" max="9482" width="20.85546875" style="196" customWidth="1"/>
    <col min="9483" max="9483" width="22.28515625" style="196" customWidth="1"/>
    <col min="9484" max="9484" width="26.85546875" style="196" customWidth="1"/>
    <col min="9485" max="9485" width="19.28515625" style="196" customWidth="1"/>
    <col min="9486" max="9486" width="22.7109375" style="196" customWidth="1"/>
    <col min="9487" max="9487" width="25.5703125" style="196" customWidth="1"/>
    <col min="9488" max="9488" width="21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91.85546875" style="196" customWidth="1"/>
    <col min="9730" max="9730" width="24.85546875" style="196" customWidth="1"/>
    <col min="9731" max="9731" width="34.7109375" style="196" customWidth="1"/>
    <col min="9732" max="9732" width="19.140625" style="196" customWidth="1"/>
    <col min="9733" max="9733" width="22.5703125" style="196" customWidth="1"/>
    <col min="9734" max="9734" width="25.140625" style="196" customWidth="1"/>
    <col min="9735" max="9735" width="19" style="196" customWidth="1"/>
    <col min="9736" max="9736" width="21.42578125" style="196" customWidth="1"/>
    <col min="9737" max="9737" width="27.28515625" style="196" customWidth="1"/>
    <col min="9738" max="9738" width="20.85546875" style="196" customWidth="1"/>
    <col min="9739" max="9739" width="22.28515625" style="196" customWidth="1"/>
    <col min="9740" max="9740" width="26.85546875" style="196" customWidth="1"/>
    <col min="9741" max="9741" width="19.28515625" style="196" customWidth="1"/>
    <col min="9742" max="9742" width="22.7109375" style="196" customWidth="1"/>
    <col min="9743" max="9743" width="25.5703125" style="196" customWidth="1"/>
    <col min="9744" max="9744" width="21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91.85546875" style="196" customWidth="1"/>
    <col min="9986" max="9986" width="24.85546875" style="196" customWidth="1"/>
    <col min="9987" max="9987" width="34.7109375" style="196" customWidth="1"/>
    <col min="9988" max="9988" width="19.140625" style="196" customWidth="1"/>
    <col min="9989" max="9989" width="22.5703125" style="196" customWidth="1"/>
    <col min="9990" max="9990" width="25.140625" style="196" customWidth="1"/>
    <col min="9991" max="9991" width="19" style="196" customWidth="1"/>
    <col min="9992" max="9992" width="21.42578125" style="196" customWidth="1"/>
    <col min="9993" max="9993" width="27.28515625" style="196" customWidth="1"/>
    <col min="9994" max="9994" width="20.85546875" style="196" customWidth="1"/>
    <col min="9995" max="9995" width="22.28515625" style="196" customWidth="1"/>
    <col min="9996" max="9996" width="26.85546875" style="196" customWidth="1"/>
    <col min="9997" max="9997" width="19.28515625" style="196" customWidth="1"/>
    <col min="9998" max="9998" width="22.7109375" style="196" customWidth="1"/>
    <col min="9999" max="9999" width="25.5703125" style="196" customWidth="1"/>
    <col min="10000" max="10000" width="21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91.85546875" style="196" customWidth="1"/>
    <col min="10242" max="10242" width="24.85546875" style="196" customWidth="1"/>
    <col min="10243" max="10243" width="34.7109375" style="196" customWidth="1"/>
    <col min="10244" max="10244" width="19.140625" style="196" customWidth="1"/>
    <col min="10245" max="10245" width="22.5703125" style="196" customWidth="1"/>
    <col min="10246" max="10246" width="25.140625" style="196" customWidth="1"/>
    <col min="10247" max="10247" width="19" style="196" customWidth="1"/>
    <col min="10248" max="10248" width="21.42578125" style="196" customWidth="1"/>
    <col min="10249" max="10249" width="27.28515625" style="196" customWidth="1"/>
    <col min="10250" max="10250" width="20.85546875" style="196" customWidth="1"/>
    <col min="10251" max="10251" width="22.28515625" style="196" customWidth="1"/>
    <col min="10252" max="10252" width="26.85546875" style="196" customWidth="1"/>
    <col min="10253" max="10253" width="19.28515625" style="196" customWidth="1"/>
    <col min="10254" max="10254" width="22.7109375" style="196" customWidth="1"/>
    <col min="10255" max="10255" width="25.5703125" style="196" customWidth="1"/>
    <col min="10256" max="10256" width="21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91.85546875" style="196" customWidth="1"/>
    <col min="10498" max="10498" width="24.85546875" style="196" customWidth="1"/>
    <col min="10499" max="10499" width="34.7109375" style="196" customWidth="1"/>
    <col min="10500" max="10500" width="19.140625" style="196" customWidth="1"/>
    <col min="10501" max="10501" width="22.5703125" style="196" customWidth="1"/>
    <col min="10502" max="10502" width="25.140625" style="196" customWidth="1"/>
    <col min="10503" max="10503" width="19" style="196" customWidth="1"/>
    <col min="10504" max="10504" width="21.42578125" style="196" customWidth="1"/>
    <col min="10505" max="10505" width="27.28515625" style="196" customWidth="1"/>
    <col min="10506" max="10506" width="20.85546875" style="196" customWidth="1"/>
    <col min="10507" max="10507" width="22.28515625" style="196" customWidth="1"/>
    <col min="10508" max="10508" width="26.85546875" style="196" customWidth="1"/>
    <col min="10509" max="10509" width="19.28515625" style="196" customWidth="1"/>
    <col min="10510" max="10510" width="22.7109375" style="196" customWidth="1"/>
    <col min="10511" max="10511" width="25.5703125" style="196" customWidth="1"/>
    <col min="10512" max="10512" width="21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91.85546875" style="196" customWidth="1"/>
    <col min="10754" max="10754" width="24.85546875" style="196" customWidth="1"/>
    <col min="10755" max="10755" width="34.7109375" style="196" customWidth="1"/>
    <col min="10756" max="10756" width="19.140625" style="196" customWidth="1"/>
    <col min="10757" max="10757" width="22.5703125" style="196" customWidth="1"/>
    <col min="10758" max="10758" width="25.140625" style="196" customWidth="1"/>
    <col min="10759" max="10759" width="19" style="196" customWidth="1"/>
    <col min="10760" max="10760" width="21.42578125" style="196" customWidth="1"/>
    <col min="10761" max="10761" width="27.28515625" style="196" customWidth="1"/>
    <col min="10762" max="10762" width="20.85546875" style="196" customWidth="1"/>
    <col min="10763" max="10763" width="22.28515625" style="196" customWidth="1"/>
    <col min="10764" max="10764" width="26.85546875" style="196" customWidth="1"/>
    <col min="10765" max="10765" width="19.28515625" style="196" customWidth="1"/>
    <col min="10766" max="10766" width="22.7109375" style="196" customWidth="1"/>
    <col min="10767" max="10767" width="25.5703125" style="196" customWidth="1"/>
    <col min="10768" max="10768" width="21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91.85546875" style="196" customWidth="1"/>
    <col min="11010" max="11010" width="24.85546875" style="196" customWidth="1"/>
    <col min="11011" max="11011" width="34.7109375" style="196" customWidth="1"/>
    <col min="11012" max="11012" width="19.140625" style="196" customWidth="1"/>
    <col min="11013" max="11013" width="22.5703125" style="196" customWidth="1"/>
    <col min="11014" max="11014" width="25.140625" style="196" customWidth="1"/>
    <col min="11015" max="11015" width="19" style="196" customWidth="1"/>
    <col min="11016" max="11016" width="21.42578125" style="196" customWidth="1"/>
    <col min="11017" max="11017" width="27.28515625" style="196" customWidth="1"/>
    <col min="11018" max="11018" width="20.85546875" style="196" customWidth="1"/>
    <col min="11019" max="11019" width="22.28515625" style="196" customWidth="1"/>
    <col min="11020" max="11020" width="26.85546875" style="196" customWidth="1"/>
    <col min="11021" max="11021" width="19.28515625" style="196" customWidth="1"/>
    <col min="11022" max="11022" width="22.7109375" style="196" customWidth="1"/>
    <col min="11023" max="11023" width="25.5703125" style="196" customWidth="1"/>
    <col min="11024" max="11024" width="21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91.85546875" style="196" customWidth="1"/>
    <col min="11266" max="11266" width="24.85546875" style="196" customWidth="1"/>
    <col min="11267" max="11267" width="34.7109375" style="196" customWidth="1"/>
    <col min="11268" max="11268" width="19.140625" style="196" customWidth="1"/>
    <col min="11269" max="11269" width="22.5703125" style="196" customWidth="1"/>
    <col min="11270" max="11270" width="25.140625" style="196" customWidth="1"/>
    <col min="11271" max="11271" width="19" style="196" customWidth="1"/>
    <col min="11272" max="11272" width="21.42578125" style="196" customWidth="1"/>
    <col min="11273" max="11273" width="27.28515625" style="196" customWidth="1"/>
    <col min="11274" max="11274" width="20.85546875" style="196" customWidth="1"/>
    <col min="11275" max="11275" width="22.28515625" style="196" customWidth="1"/>
    <col min="11276" max="11276" width="26.85546875" style="196" customWidth="1"/>
    <col min="11277" max="11277" width="19.28515625" style="196" customWidth="1"/>
    <col min="11278" max="11278" width="22.7109375" style="196" customWidth="1"/>
    <col min="11279" max="11279" width="25.5703125" style="196" customWidth="1"/>
    <col min="11280" max="11280" width="21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91.85546875" style="196" customWidth="1"/>
    <col min="11522" max="11522" width="24.85546875" style="196" customWidth="1"/>
    <col min="11523" max="11523" width="34.7109375" style="196" customWidth="1"/>
    <col min="11524" max="11524" width="19.140625" style="196" customWidth="1"/>
    <col min="11525" max="11525" width="22.5703125" style="196" customWidth="1"/>
    <col min="11526" max="11526" width="25.140625" style="196" customWidth="1"/>
    <col min="11527" max="11527" width="19" style="196" customWidth="1"/>
    <col min="11528" max="11528" width="21.42578125" style="196" customWidth="1"/>
    <col min="11529" max="11529" width="27.28515625" style="196" customWidth="1"/>
    <col min="11530" max="11530" width="20.85546875" style="196" customWidth="1"/>
    <col min="11531" max="11531" width="22.28515625" style="196" customWidth="1"/>
    <col min="11532" max="11532" width="26.85546875" style="196" customWidth="1"/>
    <col min="11533" max="11533" width="19.28515625" style="196" customWidth="1"/>
    <col min="11534" max="11534" width="22.7109375" style="196" customWidth="1"/>
    <col min="11535" max="11535" width="25.5703125" style="196" customWidth="1"/>
    <col min="11536" max="11536" width="21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91.85546875" style="196" customWidth="1"/>
    <col min="11778" max="11778" width="24.85546875" style="196" customWidth="1"/>
    <col min="11779" max="11779" width="34.7109375" style="196" customWidth="1"/>
    <col min="11780" max="11780" width="19.140625" style="196" customWidth="1"/>
    <col min="11781" max="11781" width="22.5703125" style="196" customWidth="1"/>
    <col min="11782" max="11782" width="25.140625" style="196" customWidth="1"/>
    <col min="11783" max="11783" width="19" style="196" customWidth="1"/>
    <col min="11784" max="11784" width="21.42578125" style="196" customWidth="1"/>
    <col min="11785" max="11785" width="27.28515625" style="196" customWidth="1"/>
    <col min="11786" max="11786" width="20.85546875" style="196" customWidth="1"/>
    <col min="11787" max="11787" width="22.28515625" style="196" customWidth="1"/>
    <col min="11788" max="11788" width="26.85546875" style="196" customWidth="1"/>
    <col min="11789" max="11789" width="19.28515625" style="196" customWidth="1"/>
    <col min="11790" max="11790" width="22.7109375" style="196" customWidth="1"/>
    <col min="11791" max="11791" width="25.5703125" style="196" customWidth="1"/>
    <col min="11792" max="11792" width="21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91.85546875" style="196" customWidth="1"/>
    <col min="12034" max="12034" width="24.85546875" style="196" customWidth="1"/>
    <col min="12035" max="12035" width="34.7109375" style="196" customWidth="1"/>
    <col min="12036" max="12036" width="19.140625" style="196" customWidth="1"/>
    <col min="12037" max="12037" width="22.5703125" style="196" customWidth="1"/>
    <col min="12038" max="12038" width="25.140625" style="196" customWidth="1"/>
    <col min="12039" max="12039" width="19" style="196" customWidth="1"/>
    <col min="12040" max="12040" width="21.42578125" style="196" customWidth="1"/>
    <col min="12041" max="12041" width="27.28515625" style="196" customWidth="1"/>
    <col min="12042" max="12042" width="20.85546875" style="196" customWidth="1"/>
    <col min="12043" max="12043" width="22.28515625" style="196" customWidth="1"/>
    <col min="12044" max="12044" width="26.85546875" style="196" customWidth="1"/>
    <col min="12045" max="12045" width="19.28515625" style="196" customWidth="1"/>
    <col min="12046" max="12046" width="22.7109375" style="196" customWidth="1"/>
    <col min="12047" max="12047" width="25.5703125" style="196" customWidth="1"/>
    <col min="12048" max="12048" width="21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91.85546875" style="196" customWidth="1"/>
    <col min="12290" max="12290" width="24.85546875" style="196" customWidth="1"/>
    <col min="12291" max="12291" width="34.7109375" style="196" customWidth="1"/>
    <col min="12292" max="12292" width="19.140625" style="196" customWidth="1"/>
    <col min="12293" max="12293" width="22.5703125" style="196" customWidth="1"/>
    <col min="12294" max="12294" width="25.140625" style="196" customWidth="1"/>
    <col min="12295" max="12295" width="19" style="196" customWidth="1"/>
    <col min="12296" max="12296" width="21.42578125" style="196" customWidth="1"/>
    <col min="12297" max="12297" width="27.28515625" style="196" customWidth="1"/>
    <col min="12298" max="12298" width="20.85546875" style="196" customWidth="1"/>
    <col min="12299" max="12299" width="22.28515625" style="196" customWidth="1"/>
    <col min="12300" max="12300" width="26.85546875" style="196" customWidth="1"/>
    <col min="12301" max="12301" width="19.28515625" style="196" customWidth="1"/>
    <col min="12302" max="12302" width="22.7109375" style="196" customWidth="1"/>
    <col min="12303" max="12303" width="25.5703125" style="196" customWidth="1"/>
    <col min="12304" max="12304" width="21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91.85546875" style="196" customWidth="1"/>
    <col min="12546" max="12546" width="24.85546875" style="196" customWidth="1"/>
    <col min="12547" max="12547" width="34.7109375" style="196" customWidth="1"/>
    <col min="12548" max="12548" width="19.140625" style="196" customWidth="1"/>
    <col min="12549" max="12549" width="22.5703125" style="196" customWidth="1"/>
    <col min="12550" max="12550" width="25.140625" style="196" customWidth="1"/>
    <col min="12551" max="12551" width="19" style="196" customWidth="1"/>
    <col min="12552" max="12552" width="21.42578125" style="196" customWidth="1"/>
    <col min="12553" max="12553" width="27.28515625" style="196" customWidth="1"/>
    <col min="12554" max="12554" width="20.85546875" style="196" customWidth="1"/>
    <col min="12555" max="12555" width="22.28515625" style="196" customWidth="1"/>
    <col min="12556" max="12556" width="26.85546875" style="196" customWidth="1"/>
    <col min="12557" max="12557" width="19.28515625" style="196" customWidth="1"/>
    <col min="12558" max="12558" width="22.7109375" style="196" customWidth="1"/>
    <col min="12559" max="12559" width="25.5703125" style="196" customWidth="1"/>
    <col min="12560" max="12560" width="21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91.85546875" style="196" customWidth="1"/>
    <col min="12802" max="12802" width="24.85546875" style="196" customWidth="1"/>
    <col min="12803" max="12803" width="34.7109375" style="196" customWidth="1"/>
    <col min="12804" max="12804" width="19.140625" style="196" customWidth="1"/>
    <col min="12805" max="12805" width="22.5703125" style="196" customWidth="1"/>
    <col min="12806" max="12806" width="25.140625" style="196" customWidth="1"/>
    <col min="12807" max="12807" width="19" style="196" customWidth="1"/>
    <col min="12808" max="12808" width="21.42578125" style="196" customWidth="1"/>
    <col min="12809" max="12809" width="27.28515625" style="196" customWidth="1"/>
    <col min="12810" max="12810" width="20.85546875" style="196" customWidth="1"/>
    <col min="12811" max="12811" width="22.28515625" style="196" customWidth="1"/>
    <col min="12812" max="12812" width="26.85546875" style="196" customWidth="1"/>
    <col min="12813" max="12813" width="19.28515625" style="196" customWidth="1"/>
    <col min="12814" max="12814" width="22.7109375" style="196" customWidth="1"/>
    <col min="12815" max="12815" width="25.5703125" style="196" customWidth="1"/>
    <col min="12816" max="12816" width="21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91.85546875" style="196" customWidth="1"/>
    <col min="13058" max="13058" width="24.85546875" style="196" customWidth="1"/>
    <col min="13059" max="13059" width="34.7109375" style="196" customWidth="1"/>
    <col min="13060" max="13060" width="19.140625" style="196" customWidth="1"/>
    <col min="13061" max="13061" width="22.5703125" style="196" customWidth="1"/>
    <col min="13062" max="13062" width="25.140625" style="196" customWidth="1"/>
    <col min="13063" max="13063" width="19" style="196" customWidth="1"/>
    <col min="13064" max="13064" width="21.42578125" style="196" customWidth="1"/>
    <col min="13065" max="13065" width="27.28515625" style="196" customWidth="1"/>
    <col min="13066" max="13066" width="20.85546875" style="196" customWidth="1"/>
    <col min="13067" max="13067" width="22.28515625" style="196" customWidth="1"/>
    <col min="13068" max="13068" width="26.85546875" style="196" customWidth="1"/>
    <col min="13069" max="13069" width="19.28515625" style="196" customWidth="1"/>
    <col min="13070" max="13070" width="22.7109375" style="196" customWidth="1"/>
    <col min="13071" max="13071" width="25.5703125" style="196" customWidth="1"/>
    <col min="13072" max="13072" width="21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91.85546875" style="196" customWidth="1"/>
    <col min="13314" max="13314" width="24.85546875" style="196" customWidth="1"/>
    <col min="13315" max="13315" width="34.7109375" style="196" customWidth="1"/>
    <col min="13316" max="13316" width="19.140625" style="196" customWidth="1"/>
    <col min="13317" max="13317" width="22.5703125" style="196" customWidth="1"/>
    <col min="13318" max="13318" width="25.140625" style="196" customWidth="1"/>
    <col min="13319" max="13319" width="19" style="196" customWidth="1"/>
    <col min="13320" max="13320" width="21.42578125" style="196" customWidth="1"/>
    <col min="13321" max="13321" width="27.28515625" style="196" customWidth="1"/>
    <col min="13322" max="13322" width="20.85546875" style="196" customWidth="1"/>
    <col min="13323" max="13323" width="22.28515625" style="196" customWidth="1"/>
    <col min="13324" max="13324" width="26.85546875" style="196" customWidth="1"/>
    <col min="13325" max="13325" width="19.28515625" style="196" customWidth="1"/>
    <col min="13326" max="13326" width="22.7109375" style="196" customWidth="1"/>
    <col min="13327" max="13327" width="25.5703125" style="196" customWidth="1"/>
    <col min="13328" max="13328" width="21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91.85546875" style="196" customWidth="1"/>
    <col min="13570" max="13570" width="24.85546875" style="196" customWidth="1"/>
    <col min="13571" max="13571" width="34.7109375" style="196" customWidth="1"/>
    <col min="13572" max="13572" width="19.140625" style="196" customWidth="1"/>
    <col min="13573" max="13573" width="22.5703125" style="196" customWidth="1"/>
    <col min="13574" max="13574" width="25.140625" style="196" customWidth="1"/>
    <col min="13575" max="13575" width="19" style="196" customWidth="1"/>
    <col min="13576" max="13576" width="21.42578125" style="196" customWidth="1"/>
    <col min="13577" max="13577" width="27.28515625" style="196" customWidth="1"/>
    <col min="13578" max="13578" width="20.85546875" style="196" customWidth="1"/>
    <col min="13579" max="13579" width="22.28515625" style="196" customWidth="1"/>
    <col min="13580" max="13580" width="26.85546875" style="196" customWidth="1"/>
    <col min="13581" max="13581" width="19.28515625" style="196" customWidth="1"/>
    <col min="13582" max="13582" width="22.7109375" style="196" customWidth="1"/>
    <col min="13583" max="13583" width="25.5703125" style="196" customWidth="1"/>
    <col min="13584" max="13584" width="21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91.85546875" style="196" customWidth="1"/>
    <col min="13826" max="13826" width="24.85546875" style="196" customWidth="1"/>
    <col min="13827" max="13827" width="34.7109375" style="196" customWidth="1"/>
    <col min="13828" max="13828" width="19.140625" style="196" customWidth="1"/>
    <col min="13829" max="13829" width="22.5703125" style="196" customWidth="1"/>
    <col min="13830" max="13830" width="25.140625" style="196" customWidth="1"/>
    <col min="13831" max="13831" width="19" style="196" customWidth="1"/>
    <col min="13832" max="13832" width="21.42578125" style="196" customWidth="1"/>
    <col min="13833" max="13833" width="27.28515625" style="196" customWidth="1"/>
    <col min="13834" max="13834" width="20.85546875" style="196" customWidth="1"/>
    <col min="13835" max="13835" width="22.28515625" style="196" customWidth="1"/>
    <col min="13836" max="13836" width="26.85546875" style="196" customWidth="1"/>
    <col min="13837" max="13837" width="19.28515625" style="196" customWidth="1"/>
    <col min="13838" max="13838" width="22.7109375" style="196" customWidth="1"/>
    <col min="13839" max="13839" width="25.5703125" style="196" customWidth="1"/>
    <col min="13840" max="13840" width="21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91.85546875" style="196" customWidth="1"/>
    <col min="14082" max="14082" width="24.85546875" style="196" customWidth="1"/>
    <col min="14083" max="14083" width="34.7109375" style="196" customWidth="1"/>
    <col min="14084" max="14084" width="19.140625" style="196" customWidth="1"/>
    <col min="14085" max="14085" width="22.5703125" style="196" customWidth="1"/>
    <col min="14086" max="14086" width="25.140625" style="196" customWidth="1"/>
    <col min="14087" max="14087" width="19" style="196" customWidth="1"/>
    <col min="14088" max="14088" width="21.42578125" style="196" customWidth="1"/>
    <col min="14089" max="14089" width="27.28515625" style="196" customWidth="1"/>
    <col min="14090" max="14090" width="20.85546875" style="196" customWidth="1"/>
    <col min="14091" max="14091" width="22.28515625" style="196" customWidth="1"/>
    <col min="14092" max="14092" width="26.85546875" style="196" customWidth="1"/>
    <col min="14093" max="14093" width="19.28515625" style="196" customWidth="1"/>
    <col min="14094" max="14094" width="22.7109375" style="196" customWidth="1"/>
    <col min="14095" max="14095" width="25.5703125" style="196" customWidth="1"/>
    <col min="14096" max="14096" width="21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91.85546875" style="196" customWidth="1"/>
    <col min="14338" max="14338" width="24.85546875" style="196" customWidth="1"/>
    <col min="14339" max="14339" width="34.7109375" style="196" customWidth="1"/>
    <col min="14340" max="14340" width="19.140625" style="196" customWidth="1"/>
    <col min="14341" max="14341" width="22.5703125" style="196" customWidth="1"/>
    <col min="14342" max="14342" width="25.140625" style="196" customWidth="1"/>
    <col min="14343" max="14343" width="19" style="196" customWidth="1"/>
    <col min="14344" max="14344" width="21.42578125" style="196" customWidth="1"/>
    <col min="14345" max="14345" width="27.28515625" style="196" customWidth="1"/>
    <col min="14346" max="14346" width="20.85546875" style="196" customWidth="1"/>
    <col min="14347" max="14347" width="22.28515625" style="196" customWidth="1"/>
    <col min="14348" max="14348" width="26.85546875" style="196" customWidth="1"/>
    <col min="14349" max="14349" width="19.28515625" style="196" customWidth="1"/>
    <col min="14350" max="14350" width="22.7109375" style="196" customWidth="1"/>
    <col min="14351" max="14351" width="25.5703125" style="196" customWidth="1"/>
    <col min="14352" max="14352" width="21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91.85546875" style="196" customWidth="1"/>
    <col min="14594" max="14594" width="24.85546875" style="196" customWidth="1"/>
    <col min="14595" max="14595" width="34.7109375" style="196" customWidth="1"/>
    <col min="14596" max="14596" width="19.140625" style="196" customWidth="1"/>
    <col min="14597" max="14597" width="22.5703125" style="196" customWidth="1"/>
    <col min="14598" max="14598" width="25.140625" style="196" customWidth="1"/>
    <col min="14599" max="14599" width="19" style="196" customWidth="1"/>
    <col min="14600" max="14600" width="21.42578125" style="196" customWidth="1"/>
    <col min="14601" max="14601" width="27.28515625" style="196" customWidth="1"/>
    <col min="14602" max="14602" width="20.85546875" style="196" customWidth="1"/>
    <col min="14603" max="14603" width="22.28515625" style="196" customWidth="1"/>
    <col min="14604" max="14604" width="26.85546875" style="196" customWidth="1"/>
    <col min="14605" max="14605" width="19.28515625" style="196" customWidth="1"/>
    <col min="14606" max="14606" width="22.7109375" style="196" customWidth="1"/>
    <col min="14607" max="14607" width="25.5703125" style="196" customWidth="1"/>
    <col min="14608" max="14608" width="21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91.85546875" style="196" customWidth="1"/>
    <col min="14850" max="14850" width="24.85546875" style="196" customWidth="1"/>
    <col min="14851" max="14851" width="34.7109375" style="196" customWidth="1"/>
    <col min="14852" max="14852" width="19.140625" style="196" customWidth="1"/>
    <col min="14853" max="14853" width="22.5703125" style="196" customWidth="1"/>
    <col min="14854" max="14854" width="25.140625" style="196" customWidth="1"/>
    <col min="14855" max="14855" width="19" style="196" customWidth="1"/>
    <col min="14856" max="14856" width="21.42578125" style="196" customWidth="1"/>
    <col min="14857" max="14857" width="27.28515625" style="196" customWidth="1"/>
    <col min="14858" max="14858" width="20.85546875" style="196" customWidth="1"/>
    <col min="14859" max="14859" width="22.28515625" style="196" customWidth="1"/>
    <col min="14860" max="14860" width="26.85546875" style="196" customWidth="1"/>
    <col min="14861" max="14861" width="19.28515625" style="196" customWidth="1"/>
    <col min="14862" max="14862" width="22.7109375" style="196" customWidth="1"/>
    <col min="14863" max="14863" width="25.5703125" style="196" customWidth="1"/>
    <col min="14864" max="14864" width="21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91.85546875" style="196" customWidth="1"/>
    <col min="15106" max="15106" width="24.85546875" style="196" customWidth="1"/>
    <col min="15107" max="15107" width="34.7109375" style="196" customWidth="1"/>
    <col min="15108" max="15108" width="19.140625" style="196" customWidth="1"/>
    <col min="15109" max="15109" width="22.5703125" style="196" customWidth="1"/>
    <col min="15110" max="15110" width="25.140625" style="196" customWidth="1"/>
    <col min="15111" max="15111" width="19" style="196" customWidth="1"/>
    <col min="15112" max="15112" width="21.42578125" style="196" customWidth="1"/>
    <col min="15113" max="15113" width="27.28515625" style="196" customWidth="1"/>
    <col min="15114" max="15114" width="20.85546875" style="196" customWidth="1"/>
    <col min="15115" max="15115" width="22.28515625" style="196" customWidth="1"/>
    <col min="15116" max="15116" width="26.85546875" style="196" customWidth="1"/>
    <col min="15117" max="15117" width="19.28515625" style="196" customWidth="1"/>
    <col min="15118" max="15118" width="22.7109375" style="196" customWidth="1"/>
    <col min="15119" max="15119" width="25.5703125" style="196" customWidth="1"/>
    <col min="15120" max="15120" width="21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91.85546875" style="196" customWidth="1"/>
    <col min="15362" max="15362" width="24.85546875" style="196" customWidth="1"/>
    <col min="15363" max="15363" width="34.7109375" style="196" customWidth="1"/>
    <col min="15364" max="15364" width="19.140625" style="196" customWidth="1"/>
    <col min="15365" max="15365" width="22.5703125" style="196" customWidth="1"/>
    <col min="15366" max="15366" width="25.140625" style="196" customWidth="1"/>
    <col min="15367" max="15367" width="19" style="196" customWidth="1"/>
    <col min="15368" max="15368" width="21.42578125" style="196" customWidth="1"/>
    <col min="15369" max="15369" width="27.28515625" style="196" customWidth="1"/>
    <col min="15370" max="15370" width="20.85546875" style="196" customWidth="1"/>
    <col min="15371" max="15371" width="22.28515625" style="196" customWidth="1"/>
    <col min="15372" max="15372" width="26.85546875" style="196" customWidth="1"/>
    <col min="15373" max="15373" width="19.28515625" style="196" customWidth="1"/>
    <col min="15374" max="15374" width="22.7109375" style="196" customWidth="1"/>
    <col min="15375" max="15375" width="25.5703125" style="196" customWidth="1"/>
    <col min="15376" max="15376" width="21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91.85546875" style="196" customWidth="1"/>
    <col min="15618" max="15618" width="24.85546875" style="196" customWidth="1"/>
    <col min="15619" max="15619" width="34.7109375" style="196" customWidth="1"/>
    <col min="15620" max="15620" width="19.140625" style="196" customWidth="1"/>
    <col min="15621" max="15621" width="22.5703125" style="196" customWidth="1"/>
    <col min="15622" max="15622" width="25.140625" style="196" customWidth="1"/>
    <col min="15623" max="15623" width="19" style="196" customWidth="1"/>
    <col min="15624" max="15624" width="21.42578125" style="196" customWidth="1"/>
    <col min="15625" max="15625" width="27.28515625" style="196" customWidth="1"/>
    <col min="15626" max="15626" width="20.85546875" style="196" customWidth="1"/>
    <col min="15627" max="15627" width="22.28515625" style="196" customWidth="1"/>
    <col min="15628" max="15628" width="26.85546875" style="196" customWidth="1"/>
    <col min="15629" max="15629" width="19.28515625" style="196" customWidth="1"/>
    <col min="15630" max="15630" width="22.7109375" style="196" customWidth="1"/>
    <col min="15631" max="15631" width="25.5703125" style="196" customWidth="1"/>
    <col min="15632" max="15632" width="21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91.85546875" style="196" customWidth="1"/>
    <col min="15874" max="15874" width="24.85546875" style="196" customWidth="1"/>
    <col min="15875" max="15875" width="34.7109375" style="196" customWidth="1"/>
    <col min="15876" max="15876" width="19.140625" style="196" customWidth="1"/>
    <col min="15877" max="15877" width="22.5703125" style="196" customWidth="1"/>
    <col min="15878" max="15878" width="25.140625" style="196" customWidth="1"/>
    <col min="15879" max="15879" width="19" style="196" customWidth="1"/>
    <col min="15880" max="15880" width="21.42578125" style="196" customWidth="1"/>
    <col min="15881" max="15881" width="27.28515625" style="196" customWidth="1"/>
    <col min="15882" max="15882" width="20.85546875" style="196" customWidth="1"/>
    <col min="15883" max="15883" width="22.28515625" style="196" customWidth="1"/>
    <col min="15884" max="15884" width="26.85546875" style="196" customWidth="1"/>
    <col min="15885" max="15885" width="19.28515625" style="196" customWidth="1"/>
    <col min="15886" max="15886" width="22.7109375" style="196" customWidth="1"/>
    <col min="15887" max="15887" width="25.5703125" style="196" customWidth="1"/>
    <col min="15888" max="15888" width="21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91.85546875" style="196" customWidth="1"/>
    <col min="16130" max="16130" width="24.85546875" style="196" customWidth="1"/>
    <col min="16131" max="16131" width="34.7109375" style="196" customWidth="1"/>
    <col min="16132" max="16132" width="19.140625" style="196" customWidth="1"/>
    <col min="16133" max="16133" width="22.5703125" style="196" customWidth="1"/>
    <col min="16134" max="16134" width="25.140625" style="196" customWidth="1"/>
    <col min="16135" max="16135" width="19" style="196" customWidth="1"/>
    <col min="16136" max="16136" width="21.42578125" style="196" customWidth="1"/>
    <col min="16137" max="16137" width="27.28515625" style="196" customWidth="1"/>
    <col min="16138" max="16138" width="20.85546875" style="196" customWidth="1"/>
    <col min="16139" max="16139" width="22.28515625" style="196" customWidth="1"/>
    <col min="16140" max="16140" width="26.85546875" style="196" customWidth="1"/>
    <col min="16141" max="16141" width="19.28515625" style="196" customWidth="1"/>
    <col min="16142" max="16142" width="22.7109375" style="196" customWidth="1"/>
    <col min="16143" max="16143" width="25.5703125" style="196" customWidth="1"/>
    <col min="16144" max="16144" width="21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25.5" x14ac:dyDescent="0.35">
      <c r="A1" s="1676"/>
      <c r="B1" s="1676"/>
      <c r="C1" s="1676"/>
      <c r="D1" s="1676"/>
      <c r="E1" s="1676"/>
      <c r="F1" s="1676"/>
      <c r="G1" s="1676"/>
      <c r="H1" s="1676"/>
      <c r="I1" s="1676"/>
      <c r="J1" s="1676"/>
      <c r="K1" s="1676"/>
      <c r="L1" s="1676"/>
      <c r="M1" s="1676"/>
      <c r="N1" s="1676"/>
      <c r="O1" s="1676"/>
      <c r="P1" s="1676"/>
      <c r="Q1" s="195"/>
      <c r="R1" s="195"/>
      <c r="S1" s="195"/>
      <c r="T1" s="195"/>
    </row>
    <row r="2" spans="1:42" ht="27" x14ac:dyDescent="0.35">
      <c r="A2" s="1759" t="s">
        <v>110</v>
      </c>
      <c r="B2" s="1760"/>
      <c r="C2" s="1760"/>
      <c r="D2" s="1760"/>
      <c r="E2" s="1760"/>
      <c r="F2" s="1760"/>
      <c r="G2" s="1760"/>
      <c r="H2" s="1760"/>
      <c r="I2" s="1760"/>
      <c r="J2" s="1760"/>
      <c r="K2" s="1760"/>
      <c r="L2" s="1760"/>
      <c r="M2" s="1760"/>
      <c r="N2" s="1760"/>
      <c r="O2" s="1760"/>
      <c r="P2" s="1760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7" x14ac:dyDescent="0.35">
      <c r="A3" s="1761" t="s">
        <v>120</v>
      </c>
      <c r="B3" s="1761"/>
      <c r="C3" s="1761"/>
      <c r="D3" s="1761"/>
      <c r="E3" s="1761"/>
      <c r="F3" s="1761"/>
      <c r="G3" s="1761"/>
      <c r="H3" s="1761"/>
      <c r="I3" s="1761"/>
      <c r="J3" s="1761"/>
      <c r="K3" s="1761"/>
      <c r="L3" s="1761"/>
      <c r="M3" s="1761"/>
      <c r="N3" s="1761"/>
      <c r="O3" s="1761"/>
      <c r="P3" s="1761"/>
      <c r="Q3" s="905"/>
      <c r="R3" s="905"/>
    </row>
    <row r="4" spans="1:42" ht="26.25" thickBot="1" x14ac:dyDescent="0.4">
      <c r="A4" s="198"/>
    </row>
    <row r="5" spans="1:42" ht="33.75" thickBot="1" x14ac:dyDescent="0.4">
      <c r="A5" s="1680" t="s">
        <v>7</v>
      </c>
      <c r="B5" s="1682" t="s">
        <v>0</v>
      </c>
      <c r="C5" s="1683"/>
      <c r="D5" s="1684"/>
      <c r="E5" s="1682" t="s">
        <v>1</v>
      </c>
      <c r="F5" s="1683"/>
      <c r="G5" s="1684"/>
      <c r="H5" s="1682" t="s">
        <v>2</v>
      </c>
      <c r="I5" s="1683"/>
      <c r="J5" s="1684"/>
      <c r="K5" s="1682" t="s">
        <v>3</v>
      </c>
      <c r="L5" s="1683"/>
      <c r="M5" s="1684"/>
      <c r="N5" s="1673" t="s">
        <v>22</v>
      </c>
      <c r="O5" s="1674"/>
      <c r="P5" s="1675"/>
      <c r="Q5" s="199"/>
      <c r="R5" s="199"/>
    </row>
    <row r="6" spans="1:42" ht="78" customHeight="1" thickBot="1" x14ac:dyDescent="0.4">
      <c r="A6" s="1762"/>
      <c r="B6" s="804" t="s">
        <v>16</v>
      </c>
      <c r="C6" s="804" t="s">
        <v>17</v>
      </c>
      <c r="D6" s="805" t="s">
        <v>4</v>
      </c>
      <c r="E6" s="804" t="s">
        <v>16</v>
      </c>
      <c r="F6" s="804" t="s">
        <v>17</v>
      </c>
      <c r="G6" s="805" t="s">
        <v>4</v>
      </c>
      <c r="H6" s="804" t="s">
        <v>16</v>
      </c>
      <c r="I6" s="804" t="s">
        <v>17</v>
      </c>
      <c r="J6" s="805" t="s">
        <v>4</v>
      </c>
      <c r="K6" s="804" t="s">
        <v>16</v>
      </c>
      <c r="L6" s="804" t="s">
        <v>17</v>
      </c>
      <c r="M6" s="805" t="s">
        <v>4</v>
      </c>
      <c r="N6" s="804" t="s">
        <v>16</v>
      </c>
      <c r="O6" s="804" t="s">
        <v>17</v>
      </c>
      <c r="P6" s="1106" t="s">
        <v>4</v>
      </c>
      <c r="Q6" s="199"/>
      <c r="R6" s="199"/>
    </row>
    <row r="7" spans="1:42" ht="33.75" thickBot="1" x14ac:dyDescent="0.4">
      <c r="A7" s="915"/>
      <c r="B7" s="916"/>
      <c r="C7" s="917"/>
      <c r="D7" s="918"/>
      <c r="E7" s="916"/>
      <c r="F7" s="917"/>
      <c r="G7" s="918"/>
      <c r="H7" s="916"/>
      <c r="I7" s="917"/>
      <c r="J7" s="918"/>
      <c r="K7" s="917"/>
      <c r="L7" s="917"/>
      <c r="M7" s="918"/>
      <c r="N7" s="919"/>
      <c r="O7" s="920"/>
      <c r="P7" s="921"/>
      <c r="Q7" s="199"/>
      <c r="R7" s="199"/>
    </row>
    <row r="8" spans="1:42" ht="33.75" thickBot="1" x14ac:dyDescent="0.4">
      <c r="A8" s="793" t="s">
        <v>13</v>
      </c>
      <c r="B8" s="794"/>
      <c r="C8" s="795"/>
      <c r="D8" s="796"/>
      <c r="E8" s="797"/>
      <c r="F8" s="795"/>
      <c r="G8" s="798"/>
      <c r="H8" s="794"/>
      <c r="I8" s="795"/>
      <c r="J8" s="796"/>
      <c r="K8" s="797"/>
      <c r="L8" s="795"/>
      <c r="M8" s="798"/>
      <c r="N8" s="799"/>
      <c r="O8" s="795"/>
      <c r="P8" s="800"/>
      <c r="Q8" s="199"/>
      <c r="R8" s="199"/>
    </row>
    <row r="9" spans="1:42" ht="38.25" customHeight="1" thickBot="1" x14ac:dyDescent="0.4">
      <c r="A9" s="937" t="s">
        <v>50</v>
      </c>
      <c r="B9" s="304">
        <f>SUM(B10)</f>
        <v>0</v>
      </c>
      <c r="C9" s="879">
        <f>SUM(C10)</f>
        <v>8</v>
      </c>
      <c r="D9" s="880">
        <f>SUM(D10)</f>
        <v>8</v>
      </c>
      <c r="E9" s="881">
        <v>0</v>
      </c>
      <c r="F9" s="881">
        <v>0</v>
      </c>
      <c r="G9" s="882">
        <v>0</v>
      </c>
      <c r="H9" s="304">
        <v>0</v>
      </c>
      <c r="I9" s="879">
        <v>0</v>
      </c>
      <c r="J9" s="880">
        <v>0</v>
      </c>
      <c r="K9" s="881">
        <v>0</v>
      </c>
      <c r="L9" s="879">
        <v>0</v>
      </c>
      <c r="M9" s="879">
        <v>0</v>
      </c>
      <c r="N9" s="305">
        <f>B9+E9+H9+$K$9</f>
        <v>0</v>
      </c>
      <c r="O9" s="305">
        <f>C9+F9+I9+L9</f>
        <v>8</v>
      </c>
      <c r="P9" s="246">
        <f>SUM(N9:O9)</f>
        <v>8</v>
      </c>
      <c r="Q9" s="199"/>
      <c r="R9" s="199"/>
    </row>
    <row r="10" spans="1:42" ht="47.25" customHeight="1" thickBot="1" x14ac:dyDescent="0.4">
      <c r="A10" s="938" t="s">
        <v>94</v>
      </c>
      <c r="B10" s="623">
        <v>0</v>
      </c>
      <c r="C10" s="624">
        <v>8</v>
      </c>
      <c r="D10" s="625">
        <f>C10+B10</f>
        <v>8</v>
      </c>
      <c r="E10" s="626">
        <v>0</v>
      </c>
      <c r="F10" s="624">
        <v>0</v>
      </c>
      <c r="G10" s="89">
        <v>0</v>
      </c>
      <c r="H10" s="623">
        <v>0</v>
      </c>
      <c r="I10" s="624">
        <v>0</v>
      </c>
      <c r="J10" s="625">
        <v>0</v>
      </c>
      <c r="K10" s="626">
        <v>0</v>
      </c>
      <c r="L10" s="624">
        <v>0</v>
      </c>
      <c r="M10" s="90">
        <v>0</v>
      </c>
      <c r="N10" s="247">
        <f>B10+E10+H10+K10</f>
        <v>0</v>
      </c>
      <c r="O10" s="247">
        <f>C10+F10+I10+L10</f>
        <v>8</v>
      </c>
      <c r="P10" s="801">
        <f>SUM(N10:O10)</f>
        <v>8</v>
      </c>
      <c r="Q10" s="199"/>
      <c r="R10" s="199"/>
    </row>
    <row r="11" spans="1:42" ht="48" customHeight="1" thickBot="1" x14ac:dyDescent="0.4">
      <c r="A11" s="922" t="s">
        <v>10</v>
      </c>
      <c r="B11" s="304">
        <f>SUM(B9)</f>
        <v>0</v>
      </c>
      <c r="C11" s="304">
        <f>SUM(C9)</f>
        <v>8</v>
      </c>
      <c r="D11" s="304">
        <f>SUM(D9)</f>
        <v>8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5">
        <f>SUM(N9)</f>
        <v>0</v>
      </c>
      <c r="O11" s="305">
        <f>SUM(O9)</f>
        <v>8</v>
      </c>
      <c r="P11" s="305">
        <f>SUM(P9)</f>
        <v>8</v>
      </c>
      <c r="Q11" s="199"/>
      <c r="R11" s="199"/>
    </row>
    <row r="12" spans="1:42" ht="33.75" thickBot="1" x14ac:dyDescent="0.4">
      <c r="A12" s="922" t="s">
        <v>14</v>
      </c>
      <c r="B12" s="99"/>
      <c r="C12" s="923"/>
      <c r="D12" s="924"/>
      <c r="E12" s="100"/>
      <c r="F12" s="90"/>
      <c r="G12" s="89"/>
      <c r="H12" s="99"/>
      <c r="I12" s="923"/>
      <c r="J12" s="924"/>
      <c r="K12" s="100"/>
      <c r="L12" s="90"/>
      <c r="M12" s="90"/>
      <c r="N12" s="306"/>
      <c r="O12" s="925"/>
      <c r="P12" s="101"/>
      <c r="Q12" s="199"/>
      <c r="R12" s="199"/>
    </row>
    <row r="13" spans="1:42" ht="33.75" thickBot="1" x14ac:dyDescent="0.4">
      <c r="A13" s="922" t="s">
        <v>9</v>
      </c>
      <c r="B13" s="102"/>
      <c r="C13" s="103"/>
      <c r="D13" s="104"/>
      <c r="E13" s="803"/>
      <c r="F13" s="926"/>
      <c r="G13" s="927"/>
      <c r="H13" s="102"/>
      <c r="I13" s="105" t="s">
        <v>5</v>
      </c>
      <c r="J13" s="104"/>
      <c r="K13" s="803"/>
      <c r="L13" s="926"/>
      <c r="M13" s="928"/>
      <c r="N13" s="929"/>
      <c r="O13" s="930"/>
      <c r="P13" s="931"/>
      <c r="Q13" s="200"/>
      <c r="R13" s="200"/>
    </row>
    <row r="14" spans="1:42" ht="38.25" customHeight="1" thickBot="1" x14ac:dyDescent="0.4">
      <c r="A14" s="902" t="s">
        <v>50</v>
      </c>
      <c r="B14" s="304">
        <f>SUM(B15)</f>
        <v>0</v>
      </c>
      <c r="C14" s="879">
        <f>SUM(C15)</f>
        <v>8</v>
      </c>
      <c r="D14" s="883">
        <f>SUM(D15)</f>
        <v>8</v>
      </c>
      <c r="E14" s="304">
        <v>0</v>
      </c>
      <c r="F14" s="879">
        <v>0</v>
      </c>
      <c r="G14" s="880">
        <v>0</v>
      </c>
      <c r="H14" s="304">
        <v>0</v>
      </c>
      <c r="I14" s="881">
        <v>0</v>
      </c>
      <c r="J14" s="932">
        <v>0</v>
      </c>
      <c r="K14" s="304">
        <v>0</v>
      </c>
      <c r="L14" s="881">
        <v>0</v>
      </c>
      <c r="M14" s="882">
        <v>0</v>
      </c>
      <c r="N14" s="305">
        <f>SUM(N15)</f>
        <v>0</v>
      </c>
      <c r="O14" s="884">
        <f ca="1">SUM(O14)</f>
        <v>0</v>
      </c>
      <c r="P14" s="885">
        <f>SUM(P15)</f>
        <v>8</v>
      </c>
      <c r="Q14" s="169"/>
      <c r="R14" s="169"/>
    </row>
    <row r="15" spans="1:42" ht="33.75" thickBot="1" x14ac:dyDescent="0.4">
      <c r="A15" s="548" t="s">
        <v>94</v>
      </c>
      <c r="B15" s="623">
        <v>0</v>
      </c>
      <c r="C15" s="624">
        <v>8</v>
      </c>
      <c r="D15" s="89">
        <f>B15+C15</f>
        <v>8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247">
        <f>B15+E15+H15+K15</f>
        <v>0</v>
      </c>
      <c r="O15" s="148">
        <f>C15+F15+I15+L15</f>
        <v>8</v>
      </c>
      <c r="P15" s="251">
        <f>N15+O15</f>
        <v>8</v>
      </c>
      <c r="Q15" s="169"/>
      <c r="R15" s="169"/>
    </row>
    <row r="16" spans="1:42" ht="33.75" thickBot="1" x14ac:dyDescent="0.4">
      <c r="A16" s="307" t="s">
        <v>6</v>
      </c>
      <c r="B16" s="304">
        <f>SUM(B15)</f>
        <v>0</v>
      </c>
      <c r="C16" s="879">
        <f>SUM(C15)</f>
        <v>8</v>
      </c>
      <c r="D16" s="883">
        <f>SUM(D15)</f>
        <v>8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  <c r="K16" s="304">
        <v>0</v>
      </c>
      <c r="L16" s="304">
        <v>0</v>
      </c>
      <c r="M16" s="304">
        <v>0</v>
      </c>
      <c r="N16" s="304">
        <f>SUM(N17)</f>
        <v>0</v>
      </c>
      <c r="O16" s="879">
        <f>SUM(O17)</f>
        <v>0</v>
      </c>
      <c r="P16" s="880">
        <f>SUM(P17)</f>
        <v>0</v>
      </c>
      <c r="Q16" s="169"/>
      <c r="R16" s="169"/>
    </row>
    <row r="17" spans="1:18" ht="66.75" thickBot="1" x14ac:dyDescent="0.4">
      <c r="A17" s="547" t="s">
        <v>15</v>
      </c>
      <c r="B17" s="253"/>
      <c r="C17" s="152"/>
      <c r="D17" s="254"/>
      <c r="E17" s="151"/>
      <c r="F17" s="103"/>
      <c r="G17" s="409"/>
      <c r="H17" s="933"/>
      <c r="I17" s="926"/>
      <c r="J17" s="934"/>
      <c r="K17" s="803"/>
      <c r="L17" s="926"/>
      <c r="M17" s="935"/>
      <c r="N17" s="253"/>
      <c r="O17" s="152"/>
      <c r="P17" s="254"/>
      <c r="Q17" s="201"/>
      <c r="R17" s="201"/>
    </row>
    <row r="18" spans="1:18" ht="36" customHeight="1" thickBot="1" x14ac:dyDescent="0.4">
      <c r="A18" s="902" t="s">
        <v>50</v>
      </c>
      <c r="B18" s="304">
        <f t="shared" ref="B18:D19" si="0">B9-B14</f>
        <v>0</v>
      </c>
      <c r="C18" s="879">
        <f t="shared" si="0"/>
        <v>0</v>
      </c>
      <c r="D18" s="883">
        <f t="shared" si="0"/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0</v>
      </c>
      <c r="J18" s="304">
        <v>0</v>
      </c>
      <c r="K18" s="304">
        <v>0</v>
      </c>
      <c r="L18" s="304">
        <v>0</v>
      </c>
      <c r="M18" s="304">
        <v>0</v>
      </c>
      <c r="N18" s="305">
        <v>0</v>
      </c>
      <c r="O18" s="884">
        <v>0</v>
      </c>
      <c r="P18" s="885">
        <v>0</v>
      </c>
      <c r="Q18" s="202"/>
      <c r="R18" s="202"/>
    </row>
    <row r="19" spans="1:18" ht="33.75" thickBot="1" x14ac:dyDescent="0.4">
      <c r="A19" s="548" t="s">
        <v>94</v>
      </c>
      <c r="B19" s="623">
        <f t="shared" si="0"/>
        <v>0</v>
      </c>
      <c r="C19" s="624">
        <f t="shared" si="0"/>
        <v>0</v>
      </c>
      <c r="D19" s="89">
        <f t="shared" si="0"/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247">
        <f>B19+E19+H19+K19</f>
        <v>0</v>
      </c>
      <c r="O19" s="148">
        <f>C19+F19+I19+L19</f>
        <v>0</v>
      </c>
      <c r="P19" s="251">
        <f>N19+O19</f>
        <v>0</v>
      </c>
      <c r="Q19" s="201"/>
      <c r="R19" s="201"/>
    </row>
    <row r="20" spans="1:18" ht="66.75" thickBot="1" x14ac:dyDescent="0.4">
      <c r="A20" s="307" t="s">
        <v>11</v>
      </c>
      <c r="B20" s="255">
        <f>B11-B16</f>
        <v>0</v>
      </c>
      <c r="C20" s="255">
        <v>0</v>
      </c>
      <c r="D20" s="255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255">
        <v>0</v>
      </c>
      <c r="O20" s="255">
        <v>0</v>
      </c>
      <c r="P20" s="255">
        <v>0</v>
      </c>
      <c r="Q20" s="203"/>
      <c r="R20" s="203"/>
    </row>
    <row r="21" spans="1:18" ht="66.75" thickBot="1" x14ac:dyDescent="0.4">
      <c r="A21" s="586" t="s">
        <v>8</v>
      </c>
      <c r="B21" s="249">
        <f>SUM(B16)</f>
        <v>0</v>
      </c>
      <c r="C21" s="249">
        <f>SUM(C16)</f>
        <v>8</v>
      </c>
      <c r="D21" s="249">
        <f>SUM(D16)</f>
        <v>8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249">
        <f>SUM(B21)</f>
        <v>0</v>
      </c>
      <c r="O21" s="249">
        <f>SUM(C21)</f>
        <v>8</v>
      </c>
      <c r="P21" s="250">
        <f>SUM(D21)</f>
        <v>8</v>
      </c>
      <c r="Q21" s="173"/>
      <c r="R21" s="173"/>
    </row>
    <row r="22" spans="1:18" ht="66.75" thickBot="1" x14ac:dyDescent="0.4">
      <c r="A22" s="547" t="s">
        <v>15</v>
      </c>
      <c r="B22" s="305">
        <f>B20</f>
        <v>0</v>
      </c>
      <c r="C22" s="305">
        <f>C20</f>
        <v>0</v>
      </c>
      <c r="D22" s="305">
        <f>D20</f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5">
        <f>B22+E22+H22+K22</f>
        <v>0</v>
      </c>
      <c r="O22" s="305">
        <f>C22+F22+I22+L22</f>
        <v>0</v>
      </c>
      <c r="P22" s="246">
        <f>N22+O22</f>
        <v>0</v>
      </c>
      <c r="Q22" s="173"/>
      <c r="R22" s="173"/>
    </row>
    <row r="23" spans="1:18" ht="45.75" thickBot="1" x14ac:dyDescent="0.4">
      <c r="A23" s="936" t="s">
        <v>12</v>
      </c>
      <c r="B23" s="886">
        <f>SUM(B21:B22)</f>
        <v>0</v>
      </c>
      <c r="C23" s="886">
        <f>SUM(C21:C22)</f>
        <v>8</v>
      </c>
      <c r="D23" s="887">
        <f>SUM(D21:D22)</f>
        <v>8</v>
      </c>
      <c r="E23" s="939">
        <v>0</v>
      </c>
      <c r="F23" s="939">
        <v>0</v>
      </c>
      <c r="G23" s="939">
        <v>0</v>
      </c>
      <c r="H23" s="939">
        <v>0</v>
      </c>
      <c r="I23" s="939">
        <v>0</v>
      </c>
      <c r="J23" s="939">
        <v>0</v>
      </c>
      <c r="K23" s="939">
        <v>0</v>
      </c>
      <c r="L23" s="939">
        <v>0</v>
      </c>
      <c r="M23" s="939">
        <v>0</v>
      </c>
      <c r="N23" s="886">
        <f>N21</f>
        <v>0</v>
      </c>
      <c r="O23" s="886">
        <f>O21+O22</f>
        <v>8</v>
      </c>
      <c r="P23" s="887">
        <f>SUM(P21:P22)</f>
        <v>8</v>
      </c>
      <c r="Q23" s="173"/>
      <c r="R23" s="173"/>
    </row>
    <row r="24" spans="1:18" ht="25.5" x14ac:dyDescent="0.35">
      <c r="A24" s="169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204"/>
    </row>
    <row r="25" spans="1:18" ht="25.5" x14ac:dyDescent="0.35">
      <c r="A25" s="1659"/>
      <c r="B25" s="1659"/>
      <c r="C25" s="1659"/>
      <c r="D25" s="1659"/>
      <c r="E25" s="1659"/>
      <c r="F25" s="1659"/>
      <c r="G25" s="1659"/>
      <c r="H25" s="1659"/>
      <c r="I25" s="1659"/>
      <c r="J25" s="1659"/>
      <c r="K25" s="1659"/>
      <c r="L25" s="1659"/>
      <c r="M25" s="1659"/>
      <c r="N25" s="1659"/>
      <c r="O25" s="1659"/>
      <c r="P25" s="1659"/>
    </row>
    <row r="26" spans="1:18" ht="25.5" x14ac:dyDescent="0.35">
      <c r="A26" s="1660"/>
      <c r="B26" s="1660"/>
      <c r="C26" s="1660"/>
      <c r="D26" s="1660"/>
      <c r="E26" s="1660"/>
      <c r="F26" s="1660"/>
      <c r="G26" s="1660"/>
      <c r="H26" s="1660"/>
      <c r="I26" s="1660"/>
      <c r="J26" s="1660"/>
      <c r="K26" s="1660"/>
      <c r="L26" s="1660"/>
      <c r="M26" s="1660"/>
      <c r="N26" s="1660"/>
      <c r="O26" s="1660"/>
      <c r="P26" s="1660"/>
    </row>
    <row r="27" spans="1:18" ht="25.5" x14ac:dyDescent="0.35">
      <c r="A27" s="205" t="s">
        <v>111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</row>
    <row r="28" spans="1:18" ht="25.5" x14ac:dyDescent="0.35">
      <c r="A28" s="205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</row>
  </sheetData>
  <protectedRanges>
    <protectedRange sqref="A26:P26" name="Диапазон8"/>
    <protectedRange sqref="E10:F10 H10:I10 K10:L10 B10:C10" name="Диапазон1"/>
    <protectedRange sqref="B15:C15" name="Диапазон3"/>
    <protectedRange sqref="B19:C19" name="Диапазон5"/>
    <protectedRange sqref="A3:P3" name="Диапазон7"/>
  </protectedRanges>
  <mergeCells count="11">
    <mergeCell ref="A25:P25"/>
    <mergeCell ref="A26:P26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50"/>
  </sheetPr>
  <dimension ref="A1:AD106"/>
  <sheetViews>
    <sheetView topLeftCell="A4" zoomScale="40" zoomScaleNormal="40" workbookViewId="0">
      <selection activeCell="A19" sqref="A19"/>
    </sheetView>
  </sheetViews>
  <sheetFormatPr defaultColWidth="8.85546875" defaultRowHeight="26.25" x14ac:dyDescent="0.4"/>
  <cols>
    <col min="1" max="1" width="126.5703125" style="196" customWidth="1"/>
    <col min="2" max="2" width="21" style="196" customWidth="1"/>
    <col min="3" max="3" width="19.7109375" style="196" customWidth="1"/>
    <col min="4" max="4" width="16.7109375" style="196" customWidth="1"/>
    <col min="5" max="5" width="18.7109375" style="196" customWidth="1"/>
    <col min="6" max="6" width="17" style="196" customWidth="1"/>
    <col min="7" max="7" width="14.7109375" style="196" customWidth="1"/>
    <col min="8" max="8" width="16.85546875" style="196" customWidth="1"/>
    <col min="9" max="10" width="16.140625" style="196" customWidth="1"/>
    <col min="11" max="11" width="19.85546875" style="196" customWidth="1"/>
    <col min="12" max="12" width="16.7109375" style="196" customWidth="1"/>
    <col min="13" max="13" width="18.28515625" style="196" customWidth="1"/>
    <col min="14" max="14" width="18.85546875" style="196" customWidth="1"/>
    <col min="15" max="15" width="19.85546875" style="196" customWidth="1"/>
    <col min="16" max="16" width="16.7109375" style="558" customWidth="1"/>
    <col min="17" max="240" width="8.85546875" style="196"/>
    <col min="241" max="241" width="71.140625" style="196" customWidth="1"/>
    <col min="242" max="242" width="21" style="196" customWidth="1"/>
    <col min="243" max="243" width="19.7109375" style="196" customWidth="1"/>
    <col min="244" max="244" width="16.7109375" style="196" customWidth="1"/>
    <col min="245" max="245" width="18.7109375" style="196" customWidth="1"/>
    <col min="246" max="246" width="17" style="196" customWidth="1"/>
    <col min="247" max="247" width="14.7109375" style="196" customWidth="1"/>
    <col min="248" max="248" width="16.85546875" style="196" customWidth="1"/>
    <col min="249" max="250" width="16.140625" style="196" customWidth="1"/>
    <col min="251" max="251" width="19.85546875" style="196" customWidth="1"/>
    <col min="252" max="252" width="16.7109375" style="196" customWidth="1"/>
    <col min="253" max="253" width="16.140625" style="196" customWidth="1"/>
    <col min="254" max="254" width="18.85546875" style="196" customWidth="1"/>
    <col min="255" max="255" width="19.85546875" style="196" customWidth="1"/>
    <col min="256" max="256" width="16.7109375" style="196" customWidth="1"/>
    <col min="257" max="257" width="14.140625" style="196" customWidth="1"/>
    <col min="258" max="258" width="10.42578125" style="196" customWidth="1"/>
    <col min="259" max="260" width="8.85546875" style="196"/>
    <col min="261" max="261" width="11" style="196" customWidth="1"/>
    <col min="262" max="496" width="8.85546875" style="196"/>
    <col min="497" max="497" width="71.140625" style="196" customWidth="1"/>
    <col min="498" max="498" width="21" style="196" customWidth="1"/>
    <col min="499" max="499" width="19.7109375" style="196" customWidth="1"/>
    <col min="500" max="500" width="16.7109375" style="196" customWidth="1"/>
    <col min="501" max="501" width="18.7109375" style="196" customWidth="1"/>
    <col min="502" max="502" width="17" style="196" customWidth="1"/>
    <col min="503" max="503" width="14.7109375" style="196" customWidth="1"/>
    <col min="504" max="504" width="16.85546875" style="196" customWidth="1"/>
    <col min="505" max="506" width="16.140625" style="196" customWidth="1"/>
    <col min="507" max="507" width="19.85546875" style="196" customWidth="1"/>
    <col min="508" max="508" width="16.7109375" style="196" customWidth="1"/>
    <col min="509" max="509" width="16.140625" style="196" customWidth="1"/>
    <col min="510" max="510" width="18.85546875" style="196" customWidth="1"/>
    <col min="511" max="511" width="19.85546875" style="196" customWidth="1"/>
    <col min="512" max="512" width="16.7109375" style="196" customWidth="1"/>
    <col min="513" max="513" width="14.140625" style="196" customWidth="1"/>
    <col min="514" max="514" width="10.42578125" style="196" customWidth="1"/>
    <col min="515" max="516" width="8.85546875" style="196"/>
    <col min="517" max="517" width="11" style="196" customWidth="1"/>
    <col min="518" max="752" width="8.85546875" style="196"/>
    <col min="753" max="753" width="71.140625" style="196" customWidth="1"/>
    <col min="754" max="754" width="21" style="196" customWidth="1"/>
    <col min="755" max="755" width="19.7109375" style="196" customWidth="1"/>
    <col min="756" max="756" width="16.7109375" style="196" customWidth="1"/>
    <col min="757" max="757" width="18.7109375" style="196" customWidth="1"/>
    <col min="758" max="758" width="17" style="196" customWidth="1"/>
    <col min="759" max="759" width="14.7109375" style="196" customWidth="1"/>
    <col min="760" max="760" width="16.85546875" style="196" customWidth="1"/>
    <col min="761" max="762" width="16.140625" style="196" customWidth="1"/>
    <col min="763" max="763" width="19.85546875" style="196" customWidth="1"/>
    <col min="764" max="764" width="16.7109375" style="196" customWidth="1"/>
    <col min="765" max="765" width="16.140625" style="196" customWidth="1"/>
    <col min="766" max="766" width="18.85546875" style="196" customWidth="1"/>
    <col min="767" max="767" width="19.85546875" style="196" customWidth="1"/>
    <col min="768" max="768" width="16.7109375" style="196" customWidth="1"/>
    <col min="769" max="769" width="14.140625" style="196" customWidth="1"/>
    <col min="770" max="770" width="10.42578125" style="196" customWidth="1"/>
    <col min="771" max="772" width="8.85546875" style="196"/>
    <col min="773" max="773" width="11" style="196" customWidth="1"/>
    <col min="774" max="1008" width="8.85546875" style="196"/>
    <col min="1009" max="1009" width="71.140625" style="196" customWidth="1"/>
    <col min="1010" max="1010" width="21" style="196" customWidth="1"/>
    <col min="1011" max="1011" width="19.7109375" style="196" customWidth="1"/>
    <col min="1012" max="1012" width="16.7109375" style="196" customWidth="1"/>
    <col min="1013" max="1013" width="18.7109375" style="196" customWidth="1"/>
    <col min="1014" max="1014" width="17" style="196" customWidth="1"/>
    <col min="1015" max="1015" width="14.7109375" style="196" customWidth="1"/>
    <col min="1016" max="1016" width="16.85546875" style="196" customWidth="1"/>
    <col min="1017" max="1018" width="16.140625" style="196" customWidth="1"/>
    <col min="1019" max="1019" width="19.85546875" style="196" customWidth="1"/>
    <col min="1020" max="1020" width="16.7109375" style="196" customWidth="1"/>
    <col min="1021" max="1021" width="16.140625" style="196" customWidth="1"/>
    <col min="1022" max="1022" width="18.85546875" style="196" customWidth="1"/>
    <col min="1023" max="1023" width="19.85546875" style="196" customWidth="1"/>
    <col min="1024" max="1024" width="16.7109375" style="196" customWidth="1"/>
    <col min="1025" max="1025" width="14.140625" style="196" customWidth="1"/>
    <col min="1026" max="1026" width="10.42578125" style="196" customWidth="1"/>
    <col min="1027" max="1028" width="8.85546875" style="196"/>
    <col min="1029" max="1029" width="11" style="196" customWidth="1"/>
    <col min="1030" max="1264" width="8.85546875" style="196"/>
    <col min="1265" max="1265" width="71.140625" style="196" customWidth="1"/>
    <col min="1266" max="1266" width="21" style="196" customWidth="1"/>
    <col min="1267" max="1267" width="19.7109375" style="196" customWidth="1"/>
    <col min="1268" max="1268" width="16.7109375" style="196" customWidth="1"/>
    <col min="1269" max="1269" width="18.7109375" style="196" customWidth="1"/>
    <col min="1270" max="1270" width="17" style="196" customWidth="1"/>
    <col min="1271" max="1271" width="14.7109375" style="196" customWidth="1"/>
    <col min="1272" max="1272" width="16.85546875" style="196" customWidth="1"/>
    <col min="1273" max="1274" width="16.140625" style="196" customWidth="1"/>
    <col min="1275" max="1275" width="19.85546875" style="196" customWidth="1"/>
    <col min="1276" max="1276" width="16.7109375" style="196" customWidth="1"/>
    <col min="1277" max="1277" width="16.140625" style="196" customWidth="1"/>
    <col min="1278" max="1278" width="18.85546875" style="196" customWidth="1"/>
    <col min="1279" max="1279" width="19.85546875" style="196" customWidth="1"/>
    <col min="1280" max="1280" width="16.7109375" style="196" customWidth="1"/>
    <col min="1281" max="1281" width="14.140625" style="196" customWidth="1"/>
    <col min="1282" max="1282" width="10.42578125" style="196" customWidth="1"/>
    <col min="1283" max="1284" width="8.85546875" style="196"/>
    <col min="1285" max="1285" width="11" style="196" customWidth="1"/>
    <col min="1286" max="1520" width="8.85546875" style="196"/>
    <col min="1521" max="1521" width="71.140625" style="196" customWidth="1"/>
    <col min="1522" max="1522" width="21" style="196" customWidth="1"/>
    <col min="1523" max="1523" width="19.7109375" style="196" customWidth="1"/>
    <col min="1524" max="1524" width="16.7109375" style="196" customWidth="1"/>
    <col min="1525" max="1525" width="18.7109375" style="196" customWidth="1"/>
    <col min="1526" max="1526" width="17" style="196" customWidth="1"/>
    <col min="1527" max="1527" width="14.7109375" style="196" customWidth="1"/>
    <col min="1528" max="1528" width="16.85546875" style="196" customWidth="1"/>
    <col min="1529" max="1530" width="16.140625" style="196" customWidth="1"/>
    <col min="1531" max="1531" width="19.85546875" style="196" customWidth="1"/>
    <col min="1532" max="1532" width="16.7109375" style="196" customWidth="1"/>
    <col min="1533" max="1533" width="16.140625" style="196" customWidth="1"/>
    <col min="1534" max="1534" width="18.85546875" style="196" customWidth="1"/>
    <col min="1535" max="1535" width="19.85546875" style="196" customWidth="1"/>
    <col min="1536" max="1536" width="16.7109375" style="196" customWidth="1"/>
    <col min="1537" max="1537" width="14.140625" style="196" customWidth="1"/>
    <col min="1538" max="1538" width="10.42578125" style="196" customWidth="1"/>
    <col min="1539" max="1540" width="8.85546875" style="196"/>
    <col min="1541" max="1541" width="11" style="196" customWidth="1"/>
    <col min="1542" max="1776" width="8.85546875" style="196"/>
    <col min="1777" max="1777" width="71.140625" style="196" customWidth="1"/>
    <col min="1778" max="1778" width="21" style="196" customWidth="1"/>
    <col min="1779" max="1779" width="19.7109375" style="196" customWidth="1"/>
    <col min="1780" max="1780" width="16.7109375" style="196" customWidth="1"/>
    <col min="1781" max="1781" width="18.7109375" style="196" customWidth="1"/>
    <col min="1782" max="1782" width="17" style="196" customWidth="1"/>
    <col min="1783" max="1783" width="14.7109375" style="196" customWidth="1"/>
    <col min="1784" max="1784" width="16.85546875" style="196" customWidth="1"/>
    <col min="1785" max="1786" width="16.140625" style="196" customWidth="1"/>
    <col min="1787" max="1787" width="19.85546875" style="196" customWidth="1"/>
    <col min="1788" max="1788" width="16.7109375" style="196" customWidth="1"/>
    <col min="1789" max="1789" width="16.140625" style="196" customWidth="1"/>
    <col min="1790" max="1790" width="18.85546875" style="196" customWidth="1"/>
    <col min="1791" max="1791" width="19.85546875" style="196" customWidth="1"/>
    <col min="1792" max="1792" width="16.7109375" style="196" customWidth="1"/>
    <col min="1793" max="1793" width="14.140625" style="196" customWidth="1"/>
    <col min="1794" max="1794" width="10.42578125" style="196" customWidth="1"/>
    <col min="1795" max="1796" width="8.85546875" style="196"/>
    <col min="1797" max="1797" width="11" style="196" customWidth="1"/>
    <col min="1798" max="2032" width="8.85546875" style="196"/>
    <col min="2033" max="2033" width="71.140625" style="196" customWidth="1"/>
    <col min="2034" max="2034" width="21" style="196" customWidth="1"/>
    <col min="2035" max="2035" width="19.7109375" style="196" customWidth="1"/>
    <col min="2036" max="2036" width="16.7109375" style="196" customWidth="1"/>
    <col min="2037" max="2037" width="18.7109375" style="196" customWidth="1"/>
    <col min="2038" max="2038" width="17" style="196" customWidth="1"/>
    <col min="2039" max="2039" width="14.7109375" style="196" customWidth="1"/>
    <col min="2040" max="2040" width="16.85546875" style="196" customWidth="1"/>
    <col min="2041" max="2042" width="16.140625" style="196" customWidth="1"/>
    <col min="2043" max="2043" width="19.85546875" style="196" customWidth="1"/>
    <col min="2044" max="2044" width="16.7109375" style="196" customWidth="1"/>
    <col min="2045" max="2045" width="16.140625" style="196" customWidth="1"/>
    <col min="2046" max="2046" width="18.85546875" style="196" customWidth="1"/>
    <col min="2047" max="2047" width="19.85546875" style="196" customWidth="1"/>
    <col min="2048" max="2048" width="16.7109375" style="196" customWidth="1"/>
    <col min="2049" max="2049" width="14.140625" style="196" customWidth="1"/>
    <col min="2050" max="2050" width="10.42578125" style="196" customWidth="1"/>
    <col min="2051" max="2052" width="8.85546875" style="196"/>
    <col min="2053" max="2053" width="11" style="196" customWidth="1"/>
    <col min="2054" max="2288" width="8.85546875" style="196"/>
    <col min="2289" max="2289" width="71.140625" style="196" customWidth="1"/>
    <col min="2290" max="2290" width="21" style="196" customWidth="1"/>
    <col min="2291" max="2291" width="19.7109375" style="196" customWidth="1"/>
    <col min="2292" max="2292" width="16.7109375" style="196" customWidth="1"/>
    <col min="2293" max="2293" width="18.7109375" style="196" customWidth="1"/>
    <col min="2294" max="2294" width="17" style="196" customWidth="1"/>
    <col min="2295" max="2295" width="14.7109375" style="196" customWidth="1"/>
    <col min="2296" max="2296" width="16.85546875" style="196" customWidth="1"/>
    <col min="2297" max="2298" width="16.140625" style="196" customWidth="1"/>
    <col min="2299" max="2299" width="19.85546875" style="196" customWidth="1"/>
    <col min="2300" max="2300" width="16.7109375" style="196" customWidth="1"/>
    <col min="2301" max="2301" width="16.140625" style="196" customWidth="1"/>
    <col min="2302" max="2302" width="18.85546875" style="196" customWidth="1"/>
    <col min="2303" max="2303" width="19.85546875" style="196" customWidth="1"/>
    <col min="2304" max="2304" width="16.7109375" style="196" customWidth="1"/>
    <col min="2305" max="2305" width="14.140625" style="196" customWidth="1"/>
    <col min="2306" max="2306" width="10.42578125" style="196" customWidth="1"/>
    <col min="2307" max="2308" width="8.85546875" style="196"/>
    <col min="2309" max="2309" width="11" style="196" customWidth="1"/>
    <col min="2310" max="2544" width="8.85546875" style="196"/>
    <col min="2545" max="2545" width="71.140625" style="196" customWidth="1"/>
    <col min="2546" max="2546" width="21" style="196" customWidth="1"/>
    <col min="2547" max="2547" width="19.7109375" style="196" customWidth="1"/>
    <col min="2548" max="2548" width="16.7109375" style="196" customWidth="1"/>
    <col min="2549" max="2549" width="18.7109375" style="196" customWidth="1"/>
    <col min="2550" max="2550" width="17" style="196" customWidth="1"/>
    <col min="2551" max="2551" width="14.7109375" style="196" customWidth="1"/>
    <col min="2552" max="2552" width="16.85546875" style="196" customWidth="1"/>
    <col min="2553" max="2554" width="16.140625" style="196" customWidth="1"/>
    <col min="2555" max="2555" width="19.85546875" style="196" customWidth="1"/>
    <col min="2556" max="2556" width="16.7109375" style="196" customWidth="1"/>
    <col min="2557" max="2557" width="16.140625" style="196" customWidth="1"/>
    <col min="2558" max="2558" width="18.85546875" style="196" customWidth="1"/>
    <col min="2559" max="2559" width="19.85546875" style="196" customWidth="1"/>
    <col min="2560" max="2560" width="16.7109375" style="196" customWidth="1"/>
    <col min="2561" max="2561" width="14.140625" style="196" customWidth="1"/>
    <col min="2562" max="2562" width="10.42578125" style="196" customWidth="1"/>
    <col min="2563" max="2564" width="8.85546875" style="196"/>
    <col min="2565" max="2565" width="11" style="196" customWidth="1"/>
    <col min="2566" max="2800" width="8.85546875" style="196"/>
    <col min="2801" max="2801" width="71.140625" style="196" customWidth="1"/>
    <col min="2802" max="2802" width="21" style="196" customWidth="1"/>
    <col min="2803" max="2803" width="19.7109375" style="196" customWidth="1"/>
    <col min="2804" max="2804" width="16.7109375" style="196" customWidth="1"/>
    <col min="2805" max="2805" width="18.7109375" style="196" customWidth="1"/>
    <col min="2806" max="2806" width="17" style="196" customWidth="1"/>
    <col min="2807" max="2807" width="14.7109375" style="196" customWidth="1"/>
    <col min="2808" max="2808" width="16.85546875" style="196" customWidth="1"/>
    <col min="2809" max="2810" width="16.140625" style="196" customWidth="1"/>
    <col min="2811" max="2811" width="19.85546875" style="196" customWidth="1"/>
    <col min="2812" max="2812" width="16.7109375" style="196" customWidth="1"/>
    <col min="2813" max="2813" width="16.140625" style="196" customWidth="1"/>
    <col min="2814" max="2814" width="18.85546875" style="196" customWidth="1"/>
    <col min="2815" max="2815" width="19.85546875" style="196" customWidth="1"/>
    <col min="2816" max="2816" width="16.7109375" style="196" customWidth="1"/>
    <col min="2817" max="2817" width="14.140625" style="196" customWidth="1"/>
    <col min="2818" max="2818" width="10.42578125" style="196" customWidth="1"/>
    <col min="2819" max="2820" width="8.85546875" style="196"/>
    <col min="2821" max="2821" width="11" style="196" customWidth="1"/>
    <col min="2822" max="3056" width="8.85546875" style="196"/>
    <col min="3057" max="3057" width="71.140625" style="196" customWidth="1"/>
    <col min="3058" max="3058" width="21" style="196" customWidth="1"/>
    <col min="3059" max="3059" width="19.7109375" style="196" customWidth="1"/>
    <col min="3060" max="3060" width="16.7109375" style="196" customWidth="1"/>
    <col min="3061" max="3061" width="18.7109375" style="196" customWidth="1"/>
    <col min="3062" max="3062" width="17" style="196" customWidth="1"/>
    <col min="3063" max="3063" width="14.7109375" style="196" customWidth="1"/>
    <col min="3064" max="3064" width="16.85546875" style="196" customWidth="1"/>
    <col min="3065" max="3066" width="16.140625" style="196" customWidth="1"/>
    <col min="3067" max="3067" width="19.85546875" style="196" customWidth="1"/>
    <col min="3068" max="3068" width="16.7109375" style="196" customWidth="1"/>
    <col min="3069" max="3069" width="16.140625" style="196" customWidth="1"/>
    <col min="3070" max="3070" width="18.85546875" style="196" customWidth="1"/>
    <col min="3071" max="3071" width="19.85546875" style="196" customWidth="1"/>
    <col min="3072" max="3072" width="16.7109375" style="196" customWidth="1"/>
    <col min="3073" max="3073" width="14.140625" style="196" customWidth="1"/>
    <col min="3074" max="3074" width="10.42578125" style="196" customWidth="1"/>
    <col min="3075" max="3076" width="8.85546875" style="196"/>
    <col min="3077" max="3077" width="11" style="196" customWidth="1"/>
    <col min="3078" max="3312" width="8.85546875" style="196"/>
    <col min="3313" max="3313" width="71.140625" style="196" customWidth="1"/>
    <col min="3314" max="3314" width="21" style="196" customWidth="1"/>
    <col min="3315" max="3315" width="19.7109375" style="196" customWidth="1"/>
    <col min="3316" max="3316" width="16.7109375" style="196" customWidth="1"/>
    <col min="3317" max="3317" width="18.7109375" style="196" customWidth="1"/>
    <col min="3318" max="3318" width="17" style="196" customWidth="1"/>
    <col min="3319" max="3319" width="14.7109375" style="196" customWidth="1"/>
    <col min="3320" max="3320" width="16.85546875" style="196" customWidth="1"/>
    <col min="3321" max="3322" width="16.140625" style="196" customWidth="1"/>
    <col min="3323" max="3323" width="19.85546875" style="196" customWidth="1"/>
    <col min="3324" max="3324" width="16.7109375" style="196" customWidth="1"/>
    <col min="3325" max="3325" width="16.140625" style="196" customWidth="1"/>
    <col min="3326" max="3326" width="18.85546875" style="196" customWidth="1"/>
    <col min="3327" max="3327" width="19.85546875" style="196" customWidth="1"/>
    <col min="3328" max="3328" width="16.7109375" style="196" customWidth="1"/>
    <col min="3329" max="3329" width="14.140625" style="196" customWidth="1"/>
    <col min="3330" max="3330" width="10.42578125" style="196" customWidth="1"/>
    <col min="3331" max="3332" width="8.85546875" style="196"/>
    <col min="3333" max="3333" width="11" style="196" customWidth="1"/>
    <col min="3334" max="3568" width="8.85546875" style="196"/>
    <col min="3569" max="3569" width="71.140625" style="196" customWidth="1"/>
    <col min="3570" max="3570" width="21" style="196" customWidth="1"/>
    <col min="3571" max="3571" width="19.7109375" style="196" customWidth="1"/>
    <col min="3572" max="3572" width="16.7109375" style="196" customWidth="1"/>
    <col min="3573" max="3573" width="18.7109375" style="196" customWidth="1"/>
    <col min="3574" max="3574" width="17" style="196" customWidth="1"/>
    <col min="3575" max="3575" width="14.7109375" style="196" customWidth="1"/>
    <col min="3576" max="3576" width="16.85546875" style="196" customWidth="1"/>
    <col min="3577" max="3578" width="16.140625" style="196" customWidth="1"/>
    <col min="3579" max="3579" width="19.85546875" style="196" customWidth="1"/>
    <col min="3580" max="3580" width="16.7109375" style="196" customWidth="1"/>
    <col min="3581" max="3581" width="16.140625" style="196" customWidth="1"/>
    <col min="3582" max="3582" width="18.85546875" style="196" customWidth="1"/>
    <col min="3583" max="3583" width="19.85546875" style="196" customWidth="1"/>
    <col min="3584" max="3584" width="16.7109375" style="196" customWidth="1"/>
    <col min="3585" max="3585" width="14.140625" style="196" customWidth="1"/>
    <col min="3586" max="3586" width="10.42578125" style="196" customWidth="1"/>
    <col min="3587" max="3588" width="8.85546875" style="196"/>
    <col min="3589" max="3589" width="11" style="196" customWidth="1"/>
    <col min="3590" max="3824" width="8.85546875" style="196"/>
    <col min="3825" max="3825" width="71.140625" style="196" customWidth="1"/>
    <col min="3826" max="3826" width="21" style="196" customWidth="1"/>
    <col min="3827" max="3827" width="19.7109375" style="196" customWidth="1"/>
    <col min="3828" max="3828" width="16.7109375" style="196" customWidth="1"/>
    <col min="3829" max="3829" width="18.7109375" style="196" customWidth="1"/>
    <col min="3830" max="3830" width="17" style="196" customWidth="1"/>
    <col min="3831" max="3831" width="14.7109375" style="196" customWidth="1"/>
    <col min="3832" max="3832" width="16.85546875" style="196" customWidth="1"/>
    <col min="3833" max="3834" width="16.140625" style="196" customWidth="1"/>
    <col min="3835" max="3835" width="19.85546875" style="196" customWidth="1"/>
    <col min="3836" max="3836" width="16.7109375" style="196" customWidth="1"/>
    <col min="3837" max="3837" width="16.140625" style="196" customWidth="1"/>
    <col min="3838" max="3838" width="18.85546875" style="196" customWidth="1"/>
    <col min="3839" max="3839" width="19.85546875" style="196" customWidth="1"/>
    <col min="3840" max="3840" width="16.7109375" style="196" customWidth="1"/>
    <col min="3841" max="3841" width="14.140625" style="196" customWidth="1"/>
    <col min="3842" max="3842" width="10.42578125" style="196" customWidth="1"/>
    <col min="3843" max="3844" width="8.85546875" style="196"/>
    <col min="3845" max="3845" width="11" style="196" customWidth="1"/>
    <col min="3846" max="4080" width="8.85546875" style="196"/>
    <col min="4081" max="4081" width="71.140625" style="196" customWidth="1"/>
    <col min="4082" max="4082" width="21" style="196" customWidth="1"/>
    <col min="4083" max="4083" width="19.7109375" style="196" customWidth="1"/>
    <col min="4084" max="4084" width="16.7109375" style="196" customWidth="1"/>
    <col min="4085" max="4085" width="18.7109375" style="196" customWidth="1"/>
    <col min="4086" max="4086" width="17" style="196" customWidth="1"/>
    <col min="4087" max="4087" width="14.7109375" style="196" customWidth="1"/>
    <col min="4088" max="4088" width="16.85546875" style="196" customWidth="1"/>
    <col min="4089" max="4090" width="16.140625" style="196" customWidth="1"/>
    <col min="4091" max="4091" width="19.85546875" style="196" customWidth="1"/>
    <col min="4092" max="4092" width="16.7109375" style="196" customWidth="1"/>
    <col min="4093" max="4093" width="16.140625" style="196" customWidth="1"/>
    <col min="4094" max="4094" width="18.85546875" style="196" customWidth="1"/>
    <col min="4095" max="4095" width="19.85546875" style="196" customWidth="1"/>
    <col min="4096" max="4096" width="16.7109375" style="196" customWidth="1"/>
    <col min="4097" max="4097" width="14.140625" style="196" customWidth="1"/>
    <col min="4098" max="4098" width="10.42578125" style="196" customWidth="1"/>
    <col min="4099" max="4100" width="8.85546875" style="196"/>
    <col min="4101" max="4101" width="11" style="196" customWidth="1"/>
    <col min="4102" max="4336" width="8.85546875" style="196"/>
    <col min="4337" max="4337" width="71.140625" style="196" customWidth="1"/>
    <col min="4338" max="4338" width="21" style="196" customWidth="1"/>
    <col min="4339" max="4339" width="19.7109375" style="196" customWidth="1"/>
    <col min="4340" max="4340" width="16.7109375" style="196" customWidth="1"/>
    <col min="4341" max="4341" width="18.7109375" style="196" customWidth="1"/>
    <col min="4342" max="4342" width="17" style="196" customWidth="1"/>
    <col min="4343" max="4343" width="14.7109375" style="196" customWidth="1"/>
    <col min="4344" max="4344" width="16.85546875" style="196" customWidth="1"/>
    <col min="4345" max="4346" width="16.140625" style="196" customWidth="1"/>
    <col min="4347" max="4347" width="19.85546875" style="196" customWidth="1"/>
    <col min="4348" max="4348" width="16.7109375" style="196" customWidth="1"/>
    <col min="4349" max="4349" width="16.140625" style="196" customWidth="1"/>
    <col min="4350" max="4350" width="18.85546875" style="196" customWidth="1"/>
    <col min="4351" max="4351" width="19.85546875" style="196" customWidth="1"/>
    <col min="4352" max="4352" width="16.7109375" style="196" customWidth="1"/>
    <col min="4353" max="4353" width="14.140625" style="196" customWidth="1"/>
    <col min="4354" max="4354" width="10.42578125" style="196" customWidth="1"/>
    <col min="4355" max="4356" width="8.85546875" style="196"/>
    <col min="4357" max="4357" width="11" style="196" customWidth="1"/>
    <col min="4358" max="4592" width="8.85546875" style="196"/>
    <col min="4593" max="4593" width="71.140625" style="196" customWidth="1"/>
    <col min="4594" max="4594" width="21" style="196" customWidth="1"/>
    <col min="4595" max="4595" width="19.7109375" style="196" customWidth="1"/>
    <col min="4596" max="4596" width="16.7109375" style="196" customWidth="1"/>
    <col min="4597" max="4597" width="18.7109375" style="196" customWidth="1"/>
    <col min="4598" max="4598" width="17" style="196" customWidth="1"/>
    <col min="4599" max="4599" width="14.7109375" style="196" customWidth="1"/>
    <col min="4600" max="4600" width="16.85546875" style="196" customWidth="1"/>
    <col min="4601" max="4602" width="16.140625" style="196" customWidth="1"/>
    <col min="4603" max="4603" width="19.85546875" style="196" customWidth="1"/>
    <col min="4604" max="4604" width="16.7109375" style="196" customWidth="1"/>
    <col min="4605" max="4605" width="16.140625" style="196" customWidth="1"/>
    <col min="4606" max="4606" width="18.85546875" style="196" customWidth="1"/>
    <col min="4607" max="4607" width="19.85546875" style="196" customWidth="1"/>
    <col min="4608" max="4608" width="16.7109375" style="196" customWidth="1"/>
    <col min="4609" max="4609" width="14.140625" style="196" customWidth="1"/>
    <col min="4610" max="4610" width="10.42578125" style="196" customWidth="1"/>
    <col min="4611" max="4612" width="8.85546875" style="196"/>
    <col min="4613" max="4613" width="11" style="196" customWidth="1"/>
    <col min="4614" max="4848" width="8.85546875" style="196"/>
    <col min="4849" max="4849" width="71.140625" style="196" customWidth="1"/>
    <col min="4850" max="4850" width="21" style="196" customWidth="1"/>
    <col min="4851" max="4851" width="19.7109375" style="196" customWidth="1"/>
    <col min="4852" max="4852" width="16.7109375" style="196" customWidth="1"/>
    <col min="4853" max="4853" width="18.7109375" style="196" customWidth="1"/>
    <col min="4854" max="4854" width="17" style="196" customWidth="1"/>
    <col min="4855" max="4855" width="14.7109375" style="196" customWidth="1"/>
    <col min="4856" max="4856" width="16.85546875" style="196" customWidth="1"/>
    <col min="4857" max="4858" width="16.140625" style="196" customWidth="1"/>
    <col min="4859" max="4859" width="19.85546875" style="196" customWidth="1"/>
    <col min="4860" max="4860" width="16.7109375" style="196" customWidth="1"/>
    <col min="4861" max="4861" width="16.140625" style="196" customWidth="1"/>
    <col min="4862" max="4862" width="18.85546875" style="196" customWidth="1"/>
    <col min="4863" max="4863" width="19.85546875" style="196" customWidth="1"/>
    <col min="4864" max="4864" width="16.7109375" style="196" customWidth="1"/>
    <col min="4865" max="4865" width="14.140625" style="196" customWidth="1"/>
    <col min="4866" max="4866" width="10.42578125" style="196" customWidth="1"/>
    <col min="4867" max="4868" width="8.85546875" style="196"/>
    <col min="4869" max="4869" width="11" style="196" customWidth="1"/>
    <col min="4870" max="5104" width="8.85546875" style="196"/>
    <col min="5105" max="5105" width="71.140625" style="196" customWidth="1"/>
    <col min="5106" max="5106" width="21" style="196" customWidth="1"/>
    <col min="5107" max="5107" width="19.7109375" style="196" customWidth="1"/>
    <col min="5108" max="5108" width="16.7109375" style="196" customWidth="1"/>
    <col min="5109" max="5109" width="18.7109375" style="196" customWidth="1"/>
    <col min="5110" max="5110" width="17" style="196" customWidth="1"/>
    <col min="5111" max="5111" width="14.7109375" style="196" customWidth="1"/>
    <col min="5112" max="5112" width="16.85546875" style="196" customWidth="1"/>
    <col min="5113" max="5114" width="16.140625" style="196" customWidth="1"/>
    <col min="5115" max="5115" width="19.85546875" style="196" customWidth="1"/>
    <col min="5116" max="5116" width="16.7109375" style="196" customWidth="1"/>
    <col min="5117" max="5117" width="16.140625" style="196" customWidth="1"/>
    <col min="5118" max="5118" width="18.85546875" style="196" customWidth="1"/>
    <col min="5119" max="5119" width="19.85546875" style="196" customWidth="1"/>
    <col min="5120" max="5120" width="16.7109375" style="196" customWidth="1"/>
    <col min="5121" max="5121" width="14.140625" style="196" customWidth="1"/>
    <col min="5122" max="5122" width="10.42578125" style="196" customWidth="1"/>
    <col min="5123" max="5124" width="8.85546875" style="196"/>
    <col min="5125" max="5125" width="11" style="196" customWidth="1"/>
    <col min="5126" max="5360" width="8.85546875" style="196"/>
    <col min="5361" max="5361" width="71.140625" style="196" customWidth="1"/>
    <col min="5362" max="5362" width="21" style="196" customWidth="1"/>
    <col min="5363" max="5363" width="19.7109375" style="196" customWidth="1"/>
    <col min="5364" max="5364" width="16.7109375" style="196" customWidth="1"/>
    <col min="5365" max="5365" width="18.7109375" style="196" customWidth="1"/>
    <col min="5366" max="5366" width="17" style="196" customWidth="1"/>
    <col min="5367" max="5367" width="14.7109375" style="196" customWidth="1"/>
    <col min="5368" max="5368" width="16.85546875" style="196" customWidth="1"/>
    <col min="5369" max="5370" width="16.140625" style="196" customWidth="1"/>
    <col min="5371" max="5371" width="19.85546875" style="196" customWidth="1"/>
    <col min="5372" max="5372" width="16.7109375" style="196" customWidth="1"/>
    <col min="5373" max="5373" width="16.140625" style="196" customWidth="1"/>
    <col min="5374" max="5374" width="18.85546875" style="196" customWidth="1"/>
    <col min="5375" max="5375" width="19.85546875" style="196" customWidth="1"/>
    <col min="5376" max="5376" width="16.7109375" style="196" customWidth="1"/>
    <col min="5377" max="5377" width="14.140625" style="196" customWidth="1"/>
    <col min="5378" max="5378" width="10.42578125" style="196" customWidth="1"/>
    <col min="5379" max="5380" width="8.85546875" style="196"/>
    <col min="5381" max="5381" width="11" style="196" customWidth="1"/>
    <col min="5382" max="5616" width="8.85546875" style="196"/>
    <col min="5617" max="5617" width="71.140625" style="196" customWidth="1"/>
    <col min="5618" max="5618" width="21" style="196" customWidth="1"/>
    <col min="5619" max="5619" width="19.7109375" style="196" customWidth="1"/>
    <col min="5620" max="5620" width="16.7109375" style="196" customWidth="1"/>
    <col min="5621" max="5621" width="18.7109375" style="196" customWidth="1"/>
    <col min="5622" max="5622" width="17" style="196" customWidth="1"/>
    <col min="5623" max="5623" width="14.7109375" style="196" customWidth="1"/>
    <col min="5624" max="5624" width="16.85546875" style="196" customWidth="1"/>
    <col min="5625" max="5626" width="16.140625" style="196" customWidth="1"/>
    <col min="5627" max="5627" width="19.85546875" style="196" customWidth="1"/>
    <col min="5628" max="5628" width="16.7109375" style="196" customWidth="1"/>
    <col min="5629" max="5629" width="16.140625" style="196" customWidth="1"/>
    <col min="5630" max="5630" width="18.85546875" style="196" customWidth="1"/>
    <col min="5631" max="5631" width="19.85546875" style="196" customWidth="1"/>
    <col min="5632" max="5632" width="16.7109375" style="196" customWidth="1"/>
    <col min="5633" max="5633" width="14.140625" style="196" customWidth="1"/>
    <col min="5634" max="5634" width="10.42578125" style="196" customWidth="1"/>
    <col min="5635" max="5636" width="8.85546875" style="196"/>
    <col min="5637" max="5637" width="11" style="196" customWidth="1"/>
    <col min="5638" max="5872" width="8.85546875" style="196"/>
    <col min="5873" max="5873" width="71.140625" style="196" customWidth="1"/>
    <col min="5874" max="5874" width="21" style="196" customWidth="1"/>
    <col min="5875" max="5875" width="19.7109375" style="196" customWidth="1"/>
    <col min="5876" max="5876" width="16.7109375" style="196" customWidth="1"/>
    <col min="5877" max="5877" width="18.7109375" style="196" customWidth="1"/>
    <col min="5878" max="5878" width="17" style="196" customWidth="1"/>
    <col min="5879" max="5879" width="14.7109375" style="196" customWidth="1"/>
    <col min="5880" max="5880" width="16.85546875" style="196" customWidth="1"/>
    <col min="5881" max="5882" width="16.140625" style="196" customWidth="1"/>
    <col min="5883" max="5883" width="19.85546875" style="196" customWidth="1"/>
    <col min="5884" max="5884" width="16.7109375" style="196" customWidth="1"/>
    <col min="5885" max="5885" width="16.140625" style="196" customWidth="1"/>
    <col min="5886" max="5886" width="18.85546875" style="196" customWidth="1"/>
    <col min="5887" max="5887" width="19.85546875" style="196" customWidth="1"/>
    <col min="5888" max="5888" width="16.7109375" style="196" customWidth="1"/>
    <col min="5889" max="5889" width="14.140625" style="196" customWidth="1"/>
    <col min="5890" max="5890" width="10.42578125" style="196" customWidth="1"/>
    <col min="5891" max="5892" width="8.85546875" style="196"/>
    <col min="5893" max="5893" width="11" style="196" customWidth="1"/>
    <col min="5894" max="6128" width="8.85546875" style="196"/>
    <col min="6129" max="6129" width="71.140625" style="196" customWidth="1"/>
    <col min="6130" max="6130" width="21" style="196" customWidth="1"/>
    <col min="6131" max="6131" width="19.7109375" style="196" customWidth="1"/>
    <col min="6132" max="6132" width="16.7109375" style="196" customWidth="1"/>
    <col min="6133" max="6133" width="18.7109375" style="196" customWidth="1"/>
    <col min="6134" max="6134" width="17" style="196" customWidth="1"/>
    <col min="6135" max="6135" width="14.7109375" style="196" customWidth="1"/>
    <col min="6136" max="6136" width="16.85546875" style="196" customWidth="1"/>
    <col min="6137" max="6138" width="16.140625" style="196" customWidth="1"/>
    <col min="6139" max="6139" width="19.85546875" style="196" customWidth="1"/>
    <col min="6140" max="6140" width="16.7109375" style="196" customWidth="1"/>
    <col min="6141" max="6141" width="16.140625" style="196" customWidth="1"/>
    <col min="6142" max="6142" width="18.85546875" style="196" customWidth="1"/>
    <col min="6143" max="6143" width="19.85546875" style="196" customWidth="1"/>
    <col min="6144" max="6144" width="16.7109375" style="196" customWidth="1"/>
    <col min="6145" max="6145" width="14.140625" style="196" customWidth="1"/>
    <col min="6146" max="6146" width="10.42578125" style="196" customWidth="1"/>
    <col min="6147" max="6148" width="8.85546875" style="196"/>
    <col min="6149" max="6149" width="11" style="196" customWidth="1"/>
    <col min="6150" max="6384" width="8.85546875" style="196"/>
    <col min="6385" max="6385" width="71.140625" style="196" customWidth="1"/>
    <col min="6386" max="6386" width="21" style="196" customWidth="1"/>
    <col min="6387" max="6387" width="19.7109375" style="196" customWidth="1"/>
    <col min="6388" max="6388" width="16.7109375" style="196" customWidth="1"/>
    <col min="6389" max="6389" width="18.7109375" style="196" customWidth="1"/>
    <col min="6390" max="6390" width="17" style="196" customWidth="1"/>
    <col min="6391" max="6391" width="14.7109375" style="196" customWidth="1"/>
    <col min="6392" max="6392" width="16.85546875" style="196" customWidth="1"/>
    <col min="6393" max="6394" width="16.140625" style="196" customWidth="1"/>
    <col min="6395" max="6395" width="19.85546875" style="196" customWidth="1"/>
    <col min="6396" max="6396" width="16.7109375" style="196" customWidth="1"/>
    <col min="6397" max="6397" width="16.140625" style="196" customWidth="1"/>
    <col min="6398" max="6398" width="18.85546875" style="196" customWidth="1"/>
    <col min="6399" max="6399" width="19.85546875" style="196" customWidth="1"/>
    <col min="6400" max="6400" width="16.7109375" style="196" customWidth="1"/>
    <col min="6401" max="6401" width="14.140625" style="196" customWidth="1"/>
    <col min="6402" max="6402" width="10.42578125" style="196" customWidth="1"/>
    <col min="6403" max="6404" width="8.85546875" style="196"/>
    <col min="6405" max="6405" width="11" style="196" customWidth="1"/>
    <col min="6406" max="6640" width="8.85546875" style="196"/>
    <col min="6641" max="6641" width="71.140625" style="196" customWidth="1"/>
    <col min="6642" max="6642" width="21" style="196" customWidth="1"/>
    <col min="6643" max="6643" width="19.7109375" style="196" customWidth="1"/>
    <col min="6644" max="6644" width="16.7109375" style="196" customWidth="1"/>
    <col min="6645" max="6645" width="18.7109375" style="196" customWidth="1"/>
    <col min="6646" max="6646" width="17" style="196" customWidth="1"/>
    <col min="6647" max="6647" width="14.7109375" style="196" customWidth="1"/>
    <col min="6648" max="6648" width="16.85546875" style="196" customWidth="1"/>
    <col min="6649" max="6650" width="16.140625" style="196" customWidth="1"/>
    <col min="6651" max="6651" width="19.85546875" style="196" customWidth="1"/>
    <col min="6652" max="6652" width="16.7109375" style="196" customWidth="1"/>
    <col min="6653" max="6653" width="16.140625" style="196" customWidth="1"/>
    <col min="6654" max="6654" width="18.85546875" style="196" customWidth="1"/>
    <col min="6655" max="6655" width="19.85546875" style="196" customWidth="1"/>
    <col min="6656" max="6656" width="16.7109375" style="196" customWidth="1"/>
    <col min="6657" max="6657" width="14.140625" style="196" customWidth="1"/>
    <col min="6658" max="6658" width="10.42578125" style="196" customWidth="1"/>
    <col min="6659" max="6660" width="8.85546875" style="196"/>
    <col min="6661" max="6661" width="11" style="196" customWidth="1"/>
    <col min="6662" max="6896" width="8.85546875" style="196"/>
    <col min="6897" max="6897" width="71.140625" style="196" customWidth="1"/>
    <col min="6898" max="6898" width="21" style="196" customWidth="1"/>
    <col min="6899" max="6899" width="19.7109375" style="196" customWidth="1"/>
    <col min="6900" max="6900" width="16.7109375" style="196" customWidth="1"/>
    <col min="6901" max="6901" width="18.7109375" style="196" customWidth="1"/>
    <col min="6902" max="6902" width="17" style="196" customWidth="1"/>
    <col min="6903" max="6903" width="14.7109375" style="196" customWidth="1"/>
    <col min="6904" max="6904" width="16.85546875" style="196" customWidth="1"/>
    <col min="6905" max="6906" width="16.140625" style="196" customWidth="1"/>
    <col min="6907" max="6907" width="19.85546875" style="196" customWidth="1"/>
    <col min="6908" max="6908" width="16.7109375" style="196" customWidth="1"/>
    <col min="6909" max="6909" width="16.140625" style="196" customWidth="1"/>
    <col min="6910" max="6910" width="18.85546875" style="196" customWidth="1"/>
    <col min="6911" max="6911" width="19.85546875" style="196" customWidth="1"/>
    <col min="6912" max="6912" width="16.7109375" style="196" customWidth="1"/>
    <col min="6913" max="6913" width="14.140625" style="196" customWidth="1"/>
    <col min="6914" max="6914" width="10.42578125" style="196" customWidth="1"/>
    <col min="6915" max="6916" width="8.85546875" style="196"/>
    <col min="6917" max="6917" width="11" style="196" customWidth="1"/>
    <col min="6918" max="7152" width="8.85546875" style="196"/>
    <col min="7153" max="7153" width="71.140625" style="196" customWidth="1"/>
    <col min="7154" max="7154" width="21" style="196" customWidth="1"/>
    <col min="7155" max="7155" width="19.7109375" style="196" customWidth="1"/>
    <col min="7156" max="7156" width="16.7109375" style="196" customWidth="1"/>
    <col min="7157" max="7157" width="18.7109375" style="196" customWidth="1"/>
    <col min="7158" max="7158" width="17" style="196" customWidth="1"/>
    <col min="7159" max="7159" width="14.7109375" style="196" customWidth="1"/>
    <col min="7160" max="7160" width="16.85546875" style="196" customWidth="1"/>
    <col min="7161" max="7162" width="16.140625" style="196" customWidth="1"/>
    <col min="7163" max="7163" width="19.85546875" style="196" customWidth="1"/>
    <col min="7164" max="7164" width="16.7109375" style="196" customWidth="1"/>
    <col min="7165" max="7165" width="16.140625" style="196" customWidth="1"/>
    <col min="7166" max="7166" width="18.85546875" style="196" customWidth="1"/>
    <col min="7167" max="7167" width="19.85546875" style="196" customWidth="1"/>
    <col min="7168" max="7168" width="16.7109375" style="196" customWidth="1"/>
    <col min="7169" max="7169" width="14.140625" style="196" customWidth="1"/>
    <col min="7170" max="7170" width="10.42578125" style="196" customWidth="1"/>
    <col min="7171" max="7172" width="8.85546875" style="196"/>
    <col min="7173" max="7173" width="11" style="196" customWidth="1"/>
    <col min="7174" max="7408" width="8.85546875" style="196"/>
    <col min="7409" max="7409" width="71.140625" style="196" customWidth="1"/>
    <col min="7410" max="7410" width="21" style="196" customWidth="1"/>
    <col min="7411" max="7411" width="19.7109375" style="196" customWidth="1"/>
    <col min="7412" max="7412" width="16.7109375" style="196" customWidth="1"/>
    <col min="7413" max="7413" width="18.7109375" style="196" customWidth="1"/>
    <col min="7414" max="7414" width="17" style="196" customWidth="1"/>
    <col min="7415" max="7415" width="14.7109375" style="196" customWidth="1"/>
    <col min="7416" max="7416" width="16.85546875" style="196" customWidth="1"/>
    <col min="7417" max="7418" width="16.140625" style="196" customWidth="1"/>
    <col min="7419" max="7419" width="19.85546875" style="196" customWidth="1"/>
    <col min="7420" max="7420" width="16.7109375" style="196" customWidth="1"/>
    <col min="7421" max="7421" width="16.140625" style="196" customWidth="1"/>
    <col min="7422" max="7422" width="18.85546875" style="196" customWidth="1"/>
    <col min="7423" max="7423" width="19.85546875" style="196" customWidth="1"/>
    <col min="7424" max="7424" width="16.7109375" style="196" customWidth="1"/>
    <col min="7425" max="7425" width="14.140625" style="196" customWidth="1"/>
    <col min="7426" max="7426" width="10.42578125" style="196" customWidth="1"/>
    <col min="7427" max="7428" width="8.85546875" style="196"/>
    <col min="7429" max="7429" width="11" style="196" customWidth="1"/>
    <col min="7430" max="7664" width="8.85546875" style="196"/>
    <col min="7665" max="7665" width="71.140625" style="196" customWidth="1"/>
    <col min="7666" max="7666" width="21" style="196" customWidth="1"/>
    <col min="7667" max="7667" width="19.7109375" style="196" customWidth="1"/>
    <col min="7668" max="7668" width="16.7109375" style="196" customWidth="1"/>
    <col min="7669" max="7669" width="18.7109375" style="196" customWidth="1"/>
    <col min="7670" max="7670" width="17" style="196" customWidth="1"/>
    <col min="7671" max="7671" width="14.7109375" style="196" customWidth="1"/>
    <col min="7672" max="7672" width="16.85546875" style="196" customWidth="1"/>
    <col min="7673" max="7674" width="16.140625" style="196" customWidth="1"/>
    <col min="7675" max="7675" width="19.85546875" style="196" customWidth="1"/>
    <col min="7676" max="7676" width="16.7109375" style="196" customWidth="1"/>
    <col min="7677" max="7677" width="16.140625" style="196" customWidth="1"/>
    <col min="7678" max="7678" width="18.85546875" style="196" customWidth="1"/>
    <col min="7679" max="7679" width="19.85546875" style="196" customWidth="1"/>
    <col min="7680" max="7680" width="16.7109375" style="196" customWidth="1"/>
    <col min="7681" max="7681" width="14.140625" style="196" customWidth="1"/>
    <col min="7682" max="7682" width="10.42578125" style="196" customWidth="1"/>
    <col min="7683" max="7684" width="8.85546875" style="196"/>
    <col min="7685" max="7685" width="11" style="196" customWidth="1"/>
    <col min="7686" max="7920" width="8.85546875" style="196"/>
    <col min="7921" max="7921" width="71.140625" style="196" customWidth="1"/>
    <col min="7922" max="7922" width="21" style="196" customWidth="1"/>
    <col min="7923" max="7923" width="19.7109375" style="196" customWidth="1"/>
    <col min="7924" max="7924" width="16.7109375" style="196" customWidth="1"/>
    <col min="7925" max="7925" width="18.7109375" style="196" customWidth="1"/>
    <col min="7926" max="7926" width="17" style="196" customWidth="1"/>
    <col min="7927" max="7927" width="14.7109375" style="196" customWidth="1"/>
    <col min="7928" max="7928" width="16.85546875" style="196" customWidth="1"/>
    <col min="7929" max="7930" width="16.140625" style="196" customWidth="1"/>
    <col min="7931" max="7931" width="19.85546875" style="196" customWidth="1"/>
    <col min="7932" max="7932" width="16.7109375" style="196" customWidth="1"/>
    <col min="7933" max="7933" width="16.140625" style="196" customWidth="1"/>
    <col min="7934" max="7934" width="18.85546875" style="196" customWidth="1"/>
    <col min="7935" max="7935" width="19.85546875" style="196" customWidth="1"/>
    <col min="7936" max="7936" width="16.7109375" style="196" customWidth="1"/>
    <col min="7937" max="7937" width="14.140625" style="196" customWidth="1"/>
    <col min="7938" max="7938" width="10.42578125" style="196" customWidth="1"/>
    <col min="7939" max="7940" width="8.85546875" style="196"/>
    <col min="7941" max="7941" width="11" style="196" customWidth="1"/>
    <col min="7942" max="8176" width="8.85546875" style="196"/>
    <col min="8177" max="8177" width="71.140625" style="196" customWidth="1"/>
    <col min="8178" max="8178" width="21" style="196" customWidth="1"/>
    <col min="8179" max="8179" width="19.7109375" style="196" customWidth="1"/>
    <col min="8180" max="8180" width="16.7109375" style="196" customWidth="1"/>
    <col min="8181" max="8181" width="18.7109375" style="196" customWidth="1"/>
    <col min="8182" max="8182" width="17" style="196" customWidth="1"/>
    <col min="8183" max="8183" width="14.7109375" style="196" customWidth="1"/>
    <col min="8184" max="8184" width="16.85546875" style="196" customWidth="1"/>
    <col min="8185" max="8186" width="16.140625" style="196" customWidth="1"/>
    <col min="8187" max="8187" width="19.85546875" style="196" customWidth="1"/>
    <col min="8188" max="8188" width="16.7109375" style="196" customWidth="1"/>
    <col min="8189" max="8189" width="16.140625" style="196" customWidth="1"/>
    <col min="8190" max="8190" width="18.85546875" style="196" customWidth="1"/>
    <col min="8191" max="8191" width="19.85546875" style="196" customWidth="1"/>
    <col min="8192" max="8192" width="16.7109375" style="196" customWidth="1"/>
    <col min="8193" max="8193" width="14.140625" style="196" customWidth="1"/>
    <col min="8194" max="8194" width="10.42578125" style="196" customWidth="1"/>
    <col min="8195" max="8196" width="8.85546875" style="196"/>
    <col min="8197" max="8197" width="11" style="196" customWidth="1"/>
    <col min="8198" max="8432" width="8.85546875" style="196"/>
    <col min="8433" max="8433" width="71.140625" style="196" customWidth="1"/>
    <col min="8434" max="8434" width="21" style="196" customWidth="1"/>
    <col min="8435" max="8435" width="19.7109375" style="196" customWidth="1"/>
    <col min="8436" max="8436" width="16.7109375" style="196" customWidth="1"/>
    <col min="8437" max="8437" width="18.7109375" style="196" customWidth="1"/>
    <col min="8438" max="8438" width="17" style="196" customWidth="1"/>
    <col min="8439" max="8439" width="14.7109375" style="196" customWidth="1"/>
    <col min="8440" max="8440" width="16.85546875" style="196" customWidth="1"/>
    <col min="8441" max="8442" width="16.140625" style="196" customWidth="1"/>
    <col min="8443" max="8443" width="19.85546875" style="196" customWidth="1"/>
    <col min="8444" max="8444" width="16.7109375" style="196" customWidth="1"/>
    <col min="8445" max="8445" width="16.140625" style="196" customWidth="1"/>
    <col min="8446" max="8446" width="18.85546875" style="196" customWidth="1"/>
    <col min="8447" max="8447" width="19.85546875" style="196" customWidth="1"/>
    <col min="8448" max="8448" width="16.7109375" style="196" customWidth="1"/>
    <col min="8449" max="8449" width="14.140625" style="196" customWidth="1"/>
    <col min="8450" max="8450" width="10.42578125" style="196" customWidth="1"/>
    <col min="8451" max="8452" width="8.85546875" style="196"/>
    <col min="8453" max="8453" width="11" style="196" customWidth="1"/>
    <col min="8454" max="8688" width="8.85546875" style="196"/>
    <col min="8689" max="8689" width="71.140625" style="196" customWidth="1"/>
    <col min="8690" max="8690" width="21" style="196" customWidth="1"/>
    <col min="8691" max="8691" width="19.7109375" style="196" customWidth="1"/>
    <col min="8692" max="8692" width="16.7109375" style="196" customWidth="1"/>
    <col min="8693" max="8693" width="18.7109375" style="196" customWidth="1"/>
    <col min="8694" max="8694" width="17" style="196" customWidth="1"/>
    <col min="8695" max="8695" width="14.7109375" style="196" customWidth="1"/>
    <col min="8696" max="8696" width="16.85546875" style="196" customWidth="1"/>
    <col min="8697" max="8698" width="16.140625" style="196" customWidth="1"/>
    <col min="8699" max="8699" width="19.85546875" style="196" customWidth="1"/>
    <col min="8700" max="8700" width="16.7109375" style="196" customWidth="1"/>
    <col min="8701" max="8701" width="16.140625" style="196" customWidth="1"/>
    <col min="8702" max="8702" width="18.85546875" style="196" customWidth="1"/>
    <col min="8703" max="8703" width="19.85546875" style="196" customWidth="1"/>
    <col min="8704" max="8704" width="16.7109375" style="196" customWidth="1"/>
    <col min="8705" max="8705" width="14.140625" style="196" customWidth="1"/>
    <col min="8706" max="8706" width="10.42578125" style="196" customWidth="1"/>
    <col min="8707" max="8708" width="8.85546875" style="196"/>
    <col min="8709" max="8709" width="11" style="196" customWidth="1"/>
    <col min="8710" max="8944" width="8.85546875" style="196"/>
    <col min="8945" max="8945" width="71.140625" style="196" customWidth="1"/>
    <col min="8946" max="8946" width="21" style="196" customWidth="1"/>
    <col min="8947" max="8947" width="19.7109375" style="196" customWidth="1"/>
    <col min="8948" max="8948" width="16.7109375" style="196" customWidth="1"/>
    <col min="8949" max="8949" width="18.7109375" style="196" customWidth="1"/>
    <col min="8950" max="8950" width="17" style="196" customWidth="1"/>
    <col min="8951" max="8951" width="14.7109375" style="196" customWidth="1"/>
    <col min="8952" max="8952" width="16.85546875" style="196" customWidth="1"/>
    <col min="8953" max="8954" width="16.140625" style="196" customWidth="1"/>
    <col min="8955" max="8955" width="19.85546875" style="196" customWidth="1"/>
    <col min="8956" max="8956" width="16.7109375" style="196" customWidth="1"/>
    <col min="8957" max="8957" width="16.140625" style="196" customWidth="1"/>
    <col min="8958" max="8958" width="18.85546875" style="196" customWidth="1"/>
    <col min="8959" max="8959" width="19.85546875" style="196" customWidth="1"/>
    <col min="8960" max="8960" width="16.7109375" style="196" customWidth="1"/>
    <col min="8961" max="8961" width="14.140625" style="196" customWidth="1"/>
    <col min="8962" max="8962" width="10.42578125" style="196" customWidth="1"/>
    <col min="8963" max="8964" width="8.85546875" style="196"/>
    <col min="8965" max="8965" width="11" style="196" customWidth="1"/>
    <col min="8966" max="9200" width="8.85546875" style="196"/>
    <col min="9201" max="9201" width="71.140625" style="196" customWidth="1"/>
    <col min="9202" max="9202" width="21" style="196" customWidth="1"/>
    <col min="9203" max="9203" width="19.7109375" style="196" customWidth="1"/>
    <col min="9204" max="9204" width="16.7109375" style="196" customWidth="1"/>
    <col min="9205" max="9205" width="18.7109375" style="196" customWidth="1"/>
    <col min="9206" max="9206" width="17" style="196" customWidth="1"/>
    <col min="9207" max="9207" width="14.7109375" style="196" customWidth="1"/>
    <col min="9208" max="9208" width="16.85546875" style="196" customWidth="1"/>
    <col min="9209" max="9210" width="16.140625" style="196" customWidth="1"/>
    <col min="9211" max="9211" width="19.85546875" style="196" customWidth="1"/>
    <col min="9212" max="9212" width="16.7109375" style="196" customWidth="1"/>
    <col min="9213" max="9213" width="16.140625" style="196" customWidth="1"/>
    <col min="9214" max="9214" width="18.85546875" style="196" customWidth="1"/>
    <col min="9215" max="9215" width="19.85546875" style="196" customWidth="1"/>
    <col min="9216" max="9216" width="16.7109375" style="196" customWidth="1"/>
    <col min="9217" max="9217" width="14.140625" style="196" customWidth="1"/>
    <col min="9218" max="9218" width="10.42578125" style="196" customWidth="1"/>
    <col min="9219" max="9220" width="8.85546875" style="196"/>
    <col min="9221" max="9221" width="11" style="196" customWidth="1"/>
    <col min="9222" max="9456" width="8.85546875" style="196"/>
    <col min="9457" max="9457" width="71.140625" style="196" customWidth="1"/>
    <col min="9458" max="9458" width="21" style="196" customWidth="1"/>
    <col min="9459" max="9459" width="19.7109375" style="196" customWidth="1"/>
    <col min="9460" max="9460" width="16.7109375" style="196" customWidth="1"/>
    <col min="9461" max="9461" width="18.7109375" style="196" customWidth="1"/>
    <col min="9462" max="9462" width="17" style="196" customWidth="1"/>
    <col min="9463" max="9463" width="14.7109375" style="196" customWidth="1"/>
    <col min="9464" max="9464" width="16.85546875" style="196" customWidth="1"/>
    <col min="9465" max="9466" width="16.140625" style="196" customWidth="1"/>
    <col min="9467" max="9467" width="19.85546875" style="196" customWidth="1"/>
    <col min="9468" max="9468" width="16.7109375" style="196" customWidth="1"/>
    <col min="9469" max="9469" width="16.140625" style="196" customWidth="1"/>
    <col min="9470" max="9470" width="18.85546875" style="196" customWidth="1"/>
    <col min="9471" max="9471" width="19.85546875" style="196" customWidth="1"/>
    <col min="9472" max="9472" width="16.7109375" style="196" customWidth="1"/>
    <col min="9473" max="9473" width="14.140625" style="196" customWidth="1"/>
    <col min="9474" max="9474" width="10.42578125" style="196" customWidth="1"/>
    <col min="9475" max="9476" width="8.85546875" style="196"/>
    <col min="9477" max="9477" width="11" style="196" customWidth="1"/>
    <col min="9478" max="9712" width="8.85546875" style="196"/>
    <col min="9713" max="9713" width="71.140625" style="196" customWidth="1"/>
    <col min="9714" max="9714" width="21" style="196" customWidth="1"/>
    <col min="9715" max="9715" width="19.7109375" style="196" customWidth="1"/>
    <col min="9716" max="9716" width="16.7109375" style="196" customWidth="1"/>
    <col min="9717" max="9717" width="18.7109375" style="196" customWidth="1"/>
    <col min="9718" max="9718" width="17" style="196" customWidth="1"/>
    <col min="9719" max="9719" width="14.7109375" style="196" customWidth="1"/>
    <col min="9720" max="9720" width="16.85546875" style="196" customWidth="1"/>
    <col min="9721" max="9722" width="16.140625" style="196" customWidth="1"/>
    <col min="9723" max="9723" width="19.85546875" style="196" customWidth="1"/>
    <col min="9724" max="9724" width="16.7109375" style="196" customWidth="1"/>
    <col min="9725" max="9725" width="16.140625" style="196" customWidth="1"/>
    <col min="9726" max="9726" width="18.85546875" style="196" customWidth="1"/>
    <col min="9727" max="9727" width="19.85546875" style="196" customWidth="1"/>
    <col min="9728" max="9728" width="16.7109375" style="196" customWidth="1"/>
    <col min="9729" max="9729" width="14.140625" style="196" customWidth="1"/>
    <col min="9730" max="9730" width="10.42578125" style="196" customWidth="1"/>
    <col min="9731" max="9732" width="8.85546875" style="196"/>
    <col min="9733" max="9733" width="11" style="196" customWidth="1"/>
    <col min="9734" max="9968" width="8.85546875" style="196"/>
    <col min="9969" max="9969" width="71.140625" style="196" customWidth="1"/>
    <col min="9970" max="9970" width="21" style="196" customWidth="1"/>
    <col min="9971" max="9971" width="19.7109375" style="196" customWidth="1"/>
    <col min="9972" max="9972" width="16.7109375" style="196" customWidth="1"/>
    <col min="9973" max="9973" width="18.7109375" style="196" customWidth="1"/>
    <col min="9974" max="9974" width="17" style="196" customWidth="1"/>
    <col min="9975" max="9975" width="14.7109375" style="196" customWidth="1"/>
    <col min="9976" max="9976" width="16.85546875" style="196" customWidth="1"/>
    <col min="9977" max="9978" width="16.140625" style="196" customWidth="1"/>
    <col min="9979" max="9979" width="19.85546875" style="196" customWidth="1"/>
    <col min="9980" max="9980" width="16.7109375" style="196" customWidth="1"/>
    <col min="9981" max="9981" width="16.140625" style="196" customWidth="1"/>
    <col min="9982" max="9982" width="18.85546875" style="196" customWidth="1"/>
    <col min="9983" max="9983" width="19.85546875" style="196" customWidth="1"/>
    <col min="9984" max="9984" width="16.7109375" style="196" customWidth="1"/>
    <col min="9985" max="9985" width="14.140625" style="196" customWidth="1"/>
    <col min="9986" max="9986" width="10.42578125" style="196" customWidth="1"/>
    <col min="9987" max="9988" width="8.85546875" style="196"/>
    <col min="9989" max="9989" width="11" style="196" customWidth="1"/>
    <col min="9990" max="10224" width="8.85546875" style="196"/>
    <col min="10225" max="10225" width="71.140625" style="196" customWidth="1"/>
    <col min="10226" max="10226" width="21" style="196" customWidth="1"/>
    <col min="10227" max="10227" width="19.7109375" style="196" customWidth="1"/>
    <col min="10228" max="10228" width="16.7109375" style="196" customWidth="1"/>
    <col min="10229" max="10229" width="18.7109375" style="196" customWidth="1"/>
    <col min="10230" max="10230" width="17" style="196" customWidth="1"/>
    <col min="10231" max="10231" width="14.7109375" style="196" customWidth="1"/>
    <col min="10232" max="10232" width="16.85546875" style="196" customWidth="1"/>
    <col min="10233" max="10234" width="16.140625" style="196" customWidth="1"/>
    <col min="10235" max="10235" width="19.85546875" style="196" customWidth="1"/>
    <col min="10236" max="10236" width="16.7109375" style="196" customWidth="1"/>
    <col min="10237" max="10237" width="16.140625" style="196" customWidth="1"/>
    <col min="10238" max="10238" width="18.85546875" style="196" customWidth="1"/>
    <col min="10239" max="10239" width="19.85546875" style="196" customWidth="1"/>
    <col min="10240" max="10240" width="16.7109375" style="196" customWidth="1"/>
    <col min="10241" max="10241" width="14.140625" style="196" customWidth="1"/>
    <col min="10242" max="10242" width="10.42578125" style="196" customWidth="1"/>
    <col min="10243" max="10244" width="8.85546875" style="196"/>
    <col min="10245" max="10245" width="11" style="196" customWidth="1"/>
    <col min="10246" max="10480" width="8.85546875" style="196"/>
    <col min="10481" max="10481" width="71.140625" style="196" customWidth="1"/>
    <col min="10482" max="10482" width="21" style="196" customWidth="1"/>
    <col min="10483" max="10483" width="19.7109375" style="196" customWidth="1"/>
    <col min="10484" max="10484" width="16.7109375" style="196" customWidth="1"/>
    <col min="10485" max="10485" width="18.7109375" style="196" customWidth="1"/>
    <col min="10486" max="10486" width="17" style="196" customWidth="1"/>
    <col min="10487" max="10487" width="14.7109375" style="196" customWidth="1"/>
    <col min="10488" max="10488" width="16.85546875" style="196" customWidth="1"/>
    <col min="10489" max="10490" width="16.140625" style="196" customWidth="1"/>
    <col min="10491" max="10491" width="19.85546875" style="196" customWidth="1"/>
    <col min="10492" max="10492" width="16.7109375" style="196" customWidth="1"/>
    <col min="10493" max="10493" width="16.140625" style="196" customWidth="1"/>
    <col min="10494" max="10494" width="18.85546875" style="196" customWidth="1"/>
    <col min="10495" max="10495" width="19.85546875" style="196" customWidth="1"/>
    <col min="10496" max="10496" width="16.7109375" style="196" customWidth="1"/>
    <col min="10497" max="10497" width="14.140625" style="196" customWidth="1"/>
    <col min="10498" max="10498" width="10.42578125" style="196" customWidth="1"/>
    <col min="10499" max="10500" width="8.85546875" style="196"/>
    <col min="10501" max="10501" width="11" style="196" customWidth="1"/>
    <col min="10502" max="10736" width="8.85546875" style="196"/>
    <col min="10737" max="10737" width="71.140625" style="196" customWidth="1"/>
    <col min="10738" max="10738" width="21" style="196" customWidth="1"/>
    <col min="10739" max="10739" width="19.7109375" style="196" customWidth="1"/>
    <col min="10740" max="10740" width="16.7109375" style="196" customWidth="1"/>
    <col min="10741" max="10741" width="18.7109375" style="196" customWidth="1"/>
    <col min="10742" max="10742" width="17" style="196" customWidth="1"/>
    <col min="10743" max="10743" width="14.7109375" style="196" customWidth="1"/>
    <col min="10744" max="10744" width="16.85546875" style="196" customWidth="1"/>
    <col min="10745" max="10746" width="16.140625" style="196" customWidth="1"/>
    <col min="10747" max="10747" width="19.85546875" style="196" customWidth="1"/>
    <col min="10748" max="10748" width="16.7109375" style="196" customWidth="1"/>
    <col min="10749" max="10749" width="16.140625" style="196" customWidth="1"/>
    <col min="10750" max="10750" width="18.85546875" style="196" customWidth="1"/>
    <col min="10751" max="10751" width="19.85546875" style="196" customWidth="1"/>
    <col min="10752" max="10752" width="16.7109375" style="196" customWidth="1"/>
    <col min="10753" max="10753" width="14.140625" style="196" customWidth="1"/>
    <col min="10754" max="10754" width="10.42578125" style="196" customWidth="1"/>
    <col min="10755" max="10756" width="8.85546875" style="196"/>
    <col min="10757" max="10757" width="11" style="196" customWidth="1"/>
    <col min="10758" max="10992" width="8.85546875" style="196"/>
    <col min="10993" max="10993" width="71.140625" style="196" customWidth="1"/>
    <col min="10994" max="10994" width="21" style="196" customWidth="1"/>
    <col min="10995" max="10995" width="19.7109375" style="196" customWidth="1"/>
    <col min="10996" max="10996" width="16.7109375" style="196" customWidth="1"/>
    <col min="10997" max="10997" width="18.7109375" style="196" customWidth="1"/>
    <col min="10998" max="10998" width="17" style="196" customWidth="1"/>
    <col min="10999" max="10999" width="14.7109375" style="196" customWidth="1"/>
    <col min="11000" max="11000" width="16.85546875" style="196" customWidth="1"/>
    <col min="11001" max="11002" width="16.140625" style="196" customWidth="1"/>
    <col min="11003" max="11003" width="19.85546875" style="196" customWidth="1"/>
    <col min="11004" max="11004" width="16.7109375" style="196" customWidth="1"/>
    <col min="11005" max="11005" width="16.140625" style="196" customWidth="1"/>
    <col min="11006" max="11006" width="18.85546875" style="196" customWidth="1"/>
    <col min="11007" max="11007" width="19.85546875" style="196" customWidth="1"/>
    <col min="11008" max="11008" width="16.7109375" style="196" customWidth="1"/>
    <col min="11009" max="11009" width="14.140625" style="196" customWidth="1"/>
    <col min="11010" max="11010" width="10.42578125" style="196" customWidth="1"/>
    <col min="11011" max="11012" width="8.85546875" style="196"/>
    <col min="11013" max="11013" width="11" style="196" customWidth="1"/>
    <col min="11014" max="11248" width="8.85546875" style="196"/>
    <col min="11249" max="11249" width="71.140625" style="196" customWidth="1"/>
    <col min="11250" max="11250" width="21" style="196" customWidth="1"/>
    <col min="11251" max="11251" width="19.7109375" style="196" customWidth="1"/>
    <col min="11252" max="11252" width="16.7109375" style="196" customWidth="1"/>
    <col min="11253" max="11253" width="18.7109375" style="196" customWidth="1"/>
    <col min="11254" max="11254" width="17" style="196" customWidth="1"/>
    <col min="11255" max="11255" width="14.7109375" style="196" customWidth="1"/>
    <col min="11256" max="11256" width="16.85546875" style="196" customWidth="1"/>
    <col min="11257" max="11258" width="16.140625" style="196" customWidth="1"/>
    <col min="11259" max="11259" width="19.85546875" style="196" customWidth="1"/>
    <col min="11260" max="11260" width="16.7109375" style="196" customWidth="1"/>
    <col min="11261" max="11261" width="16.140625" style="196" customWidth="1"/>
    <col min="11262" max="11262" width="18.85546875" style="196" customWidth="1"/>
    <col min="11263" max="11263" width="19.85546875" style="196" customWidth="1"/>
    <col min="11264" max="11264" width="16.7109375" style="196" customWidth="1"/>
    <col min="11265" max="11265" width="14.140625" style="196" customWidth="1"/>
    <col min="11266" max="11266" width="10.42578125" style="196" customWidth="1"/>
    <col min="11267" max="11268" width="8.85546875" style="196"/>
    <col min="11269" max="11269" width="11" style="196" customWidth="1"/>
    <col min="11270" max="11504" width="8.85546875" style="196"/>
    <col min="11505" max="11505" width="71.140625" style="196" customWidth="1"/>
    <col min="11506" max="11506" width="21" style="196" customWidth="1"/>
    <col min="11507" max="11507" width="19.7109375" style="196" customWidth="1"/>
    <col min="11508" max="11508" width="16.7109375" style="196" customWidth="1"/>
    <col min="11509" max="11509" width="18.7109375" style="196" customWidth="1"/>
    <col min="11510" max="11510" width="17" style="196" customWidth="1"/>
    <col min="11511" max="11511" width="14.7109375" style="196" customWidth="1"/>
    <col min="11512" max="11512" width="16.85546875" style="196" customWidth="1"/>
    <col min="11513" max="11514" width="16.140625" style="196" customWidth="1"/>
    <col min="11515" max="11515" width="19.85546875" style="196" customWidth="1"/>
    <col min="11516" max="11516" width="16.7109375" style="196" customWidth="1"/>
    <col min="11517" max="11517" width="16.140625" style="196" customWidth="1"/>
    <col min="11518" max="11518" width="18.85546875" style="196" customWidth="1"/>
    <col min="11519" max="11519" width="19.85546875" style="196" customWidth="1"/>
    <col min="11520" max="11520" width="16.7109375" style="196" customWidth="1"/>
    <col min="11521" max="11521" width="14.140625" style="196" customWidth="1"/>
    <col min="11522" max="11522" width="10.42578125" style="196" customWidth="1"/>
    <col min="11523" max="11524" width="8.85546875" style="196"/>
    <col min="11525" max="11525" width="11" style="196" customWidth="1"/>
    <col min="11526" max="11760" width="8.85546875" style="196"/>
    <col min="11761" max="11761" width="71.140625" style="196" customWidth="1"/>
    <col min="11762" max="11762" width="21" style="196" customWidth="1"/>
    <col min="11763" max="11763" width="19.7109375" style="196" customWidth="1"/>
    <col min="11764" max="11764" width="16.7109375" style="196" customWidth="1"/>
    <col min="11765" max="11765" width="18.7109375" style="196" customWidth="1"/>
    <col min="11766" max="11766" width="17" style="196" customWidth="1"/>
    <col min="11767" max="11767" width="14.7109375" style="196" customWidth="1"/>
    <col min="11768" max="11768" width="16.85546875" style="196" customWidth="1"/>
    <col min="11769" max="11770" width="16.140625" style="196" customWidth="1"/>
    <col min="11771" max="11771" width="19.85546875" style="196" customWidth="1"/>
    <col min="11772" max="11772" width="16.7109375" style="196" customWidth="1"/>
    <col min="11773" max="11773" width="16.140625" style="196" customWidth="1"/>
    <col min="11774" max="11774" width="18.85546875" style="196" customWidth="1"/>
    <col min="11775" max="11775" width="19.85546875" style="196" customWidth="1"/>
    <col min="11776" max="11776" width="16.7109375" style="196" customWidth="1"/>
    <col min="11777" max="11777" width="14.140625" style="196" customWidth="1"/>
    <col min="11778" max="11778" width="10.42578125" style="196" customWidth="1"/>
    <col min="11779" max="11780" width="8.85546875" style="196"/>
    <col min="11781" max="11781" width="11" style="196" customWidth="1"/>
    <col min="11782" max="12016" width="8.85546875" style="196"/>
    <col min="12017" max="12017" width="71.140625" style="196" customWidth="1"/>
    <col min="12018" max="12018" width="21" style="196" customWidth="1"/>
    <col min="12019" max="12019" width="19.7109375" style="196" customWidth="1"/>
    <col min="12020" max="12020" width="16.7109375" style="196" customWidth="1"/>
    <col min="12021" max="12021" width="18.7109375" style="196" customWidth="1"/>
    <col min="12022" max="12022" width="17" style="196" customWidth="1"/>
    <col min="12023" max="12023" width="14.7109375" style="196" customWidth="1"/>
    <col min="12024" max="12024" width="16.85546875" style="196" customWidth="1"/>
    <col min="12025" max="12026" width="16.140625" style="196" customWidth="1"/>
    <col min="12027" max="12027" width="19.85546875" style="196" customWidth="1"/>
    <col min="12028" max="12028" width="16.7109375" style="196" customWidth="1"/>
    <col min="12029" max="12029" width="16.140625" style="196" customWidth="1"/>
    <col min="12030" max="12030" width="18.85546875" style="196" customWidth="1"/>
    <col min="12031" max="12031" width="19.85546875" style="196" customWidth="1"/>
    <col min="12032" max="12032" width="16.7109375" style="196" customWidth="1"/>
    <col min="12033" max="12033" width="14.140625" style="196" customWidth="1"/>
    <col min="12034" max="12034" width="10.42578125" style="196" customWidth="1"/>
    <col min="12035" max="12036" width="8.85546875" style="196"/>
    <col min="12037" max="12037" width="11" style="196" customWidth="1"/>
    <col min="12038" max="12272" width="8.85546875" style="196"/>
    <col min="12273" max="12273" width="71.140625" style="196" customWidth="1"/>
    <col min="12274" max="12274" width="21" style="196" customWidth="1"/>
    <col min="12275" max="12275" width="19.7109375" style="196" customWidth="1"/>
    <col min="12276" max="12276" width="16.7109375" style="196" customWidth="1"/>
    <col min="12277" max="12277" width="18.7109375" style="196" customWidth="1"/>
    <col min="12278" max="12278" width="17" style="196" customWidth="1"/>
    <col min="12279" max="12279" width="14.7109375" style="196" customWidth="1"/>
    <col min="12280" max="12280" width="16.85546875" style="196" customWidth="1"/>
    <col min="12281" max="12282" width="16.140625" style="196" customWidth="1"/>
    <col min="12283" max="12283" width="19.85546875" style="196" customWidth="1"/>
    <col min="12284" max="12284" width="16.7109375" style="196" customWidth="1"/>
    <col min="12285" max="12285" width="16.140625" style="196" customWidth="1"/>
    <col min="12286" max="12286" width="18.85546875" style="196" customWidth="1"/>
    <col min="12287" max="12287" width="19.85546875" style="196" customWidth="1"/>
    <col min="12288" max="12288" width="16.7109375" style="196" customWidth="1"/>
    <col min="12289" max="12289" width="14.140625" style="196" customWidth="1"/>
    <col min="12290" max="12290" width="10.42578125" style="196" customWidth="1"/>
    <col min="12291" max="12292" width="8.85546875" style="196"/>
    <col min="12293" max="12293" width="11" style="196" customWidth="1"/>
    <col min="12294" max="12528" width="8.85546875" style="196"/>
    <col min="12529" max="12529" width="71.140625" style="196" customWidth="1"/>
    <col min="12530" max="12530" width="21" style="196" customWidth="1"/>
    <col min="12531" max="12531" width="19.7109375" style="196" customWidth="1"/>
    <col min="12532" max="12532" width="16.7109375" style="196" customWidth="1"/>
    <col min="12533" max="12533" width="18.7109375" style="196" customWidth="1"/>
    <col min="12534" max="12534" width="17" style="196" customWidth="1"/>
    <col min="12535" max="12535" width="14.7109375" style="196" customWidth="1"/>
    <col min="12536" max="12536" width="16.85546875" style="196" customWidth="1"/>
    <col min="12537" max="12538" width="16.140625" style="196" customWidth="1"/>
    <col min="12539" max="12539" width="19.85546875" style="196" customWidth="1"/>
    <col min="12540" max="12540" width="16.7109375" style="196" customWidth="1"/>
    <col min="12541" max="12541" width="16.140625" style="196" customWidth="1"/>
    <col min="12542" max="12542" width="18.85546875" style="196" customWidth="1"/>
    <col min="12543" max="12543" width="19.85546875" style="196" customWidth="1"/>
    <col min="12544" max="12544" width="16.7109375" style="196" customWidth="1"/>
    <col min="12545" max="12545" width="14.140625" style="196" customWidth="1"/>
    <col min="12546" max="12546" width="10.42578125" style="196" customWidth="1"/>
    <col min="12547" max="12548" width="8.85546875" style="196"/>
    <col min="12549" max="12549" width="11" style="196" customWidth="1"/>
    <col min="12550" max="12784" width="8.85546875" style="196"/>
    <col min="12785" max="12785" width="71.140625" style="196" customWidth="1"/>
    <col min="12786" max="12786" width="21" style="196" customWidth="1"/>
    <col min="12787" max="12787" width="19.7109375" style="196" customWidth="1"/>
    <col min="12788" max="12788" width="16.7109375" style="196" customWidth="1"/>
    <col min="12789" max="12789" width="18.7109375" style="196" customWidth="1"/>
    <col min="12790" max="12790" width="17" style="196" customWidth="1"/>
    <col min="12791" max="12791" width="14.7109375" style="196" customWidth="1"/>
    <col min="12792" max="12792" width="16.85546875" style="196" customWidth="1"/>
    <col min="12793" max="12794" width="16.140625" style="196" customWidth="1"/>
    <col min="12795" max="12795" width="19.85546875" style="196" customWidth="1"/>
    <col min="12796" max="12796" width="16.7109375" style="196" customWidth="1"/>
    <col min="12797" max="12797" width="16.140625" style="196" customWidth="1"/>
    <col min="12798" max="12798" width="18.85546875" style="196" customWidth="1"/>
    <col min="12799" max="12799" width="19.85546875" style="196" customWidth="1"/>
    <col min="12800" max="12800" width="16.7109375" style="196" customWidth="1"/>
    <col min="12801" max="12801" width="14.140625" style="196" customWidth="1"/>
    <col min="12802" max="12802" width="10.42578125" style="196" customWidth="1"/>
    <col min="12803" max="12804" width="8.85546875" style="196"/>
    <col min="12805" max="12805" width="11" style="196" customWidth="1"/>
    <col min="12806" max="13040" width="8.85546875" style="196"/>
    <col min="13041" max="13041" width="71.140625" style="196" customWidth="1"/>
    <col min="13042" max="13042" width="21" style="196" customWidth="1"/>
    <col min="13043" max="13043" width="19.7109375" style="196" customWidth="1"/>
    <col min="13044" max="13044" width="16.7109375" style="196" customWidth="1"/>
    <col min="13045" max="13045" width="18.7109375" style="196" customWidth="1"/>
    <col min="13046" max="13046" width="17" style="196" customWidth="1"/>
    <col min="13047" max="13047" width="14.7109375" style="196" customWidth="1"/>
    <col min="13048" max="13048" width="16.85546875" style="196" customWidth="1"/>
    <col min="13049" max="13050" width="16.140625" style="196" customWidth="1"/>
    <col min="13051" max="13051" width="19.85546875" style="196" customWidth="1"/>
    <col min="13052" max="13052" width="16.7109375" style="196" customWidth="1"/>
    <col min="13053" max="13053" width="16.140625" style="196" customWidth="1"/>
    <col min="13054" max="13054" width="18.85546875" style="196" customWidth="1"/>
    <col min="13055" max="13055" width="19.85546875" style="196" customWidth="1"/>
    <col min="13056" max="13056" width="16.7109375" style="196" customWidth="1"/>
    <col min="13057" max="13057" width="14.140625" style="196" customWidth="1"/>
    <col min="13058" max="13058" width="10.42578125" style="196" customWidth="1"/>
    <col min="13059" max="13060" width="8.85546875" style="196"/>
    <col min="13061" max="13061" width="11" style="196" customWidth="1"/>
    <col min="13062" max="13296" width="8.85546875" style="196"/>
    <col min="13297" max="13297" width="71.140625" style="196" customWidth="1"/>
    <col min="13298" max="13298" width="21" style="196" customWidth="1"/>
    <col min="13299" max="13299" width="19.7109375" style="196" customWidth="1"/>
    <col min="13300" max="13300" width="16.7109375" style="196" customWidth="1"/>
    <col min="13301" max="13301" width="18.7109375" style="196" customWidth="1"/>
    <col min="13302" max="13302" width="17" style="196" customWidth="1"/>
    <col min="13303" max="13303" width="14.7109375" style="196" customWidth="1"/>
    <col min="13304" max="13304" width="16.85546875" style="196" customWidth="1"/>
    <col min="13305" max="13306" width="16.140625" style="196" customWidth="1"/>
    <col min="13307" max="13307" width="19.85546875" style="196" customWidth="1"/>
    <col min="13308" max="13308" width="16.7109375" style="196" customWidth="1"/>
    <col min="13309" max="13309" width="16.140625" style="196" customWidth="1"/>
    <col min="13310" max="13310" width="18.85546875" style="196" customWidth="1"/>
    <col min="13311" max="13311" width="19.85546875" style="196" customWidth="1"/>
    <col min="13312" max="13312" width="16.7109375" style="196" customWidth="1"/>
    <col min="13313" max="13313" width="14.140625" style="196" customWidth="1"/>
    <col min="13314" max="13314" width="10.42578125" style="196" customWidth="1"/>
    <col min="13315" max="13316" width="8.85546875" style="196"/>
    <col min="13317" max="13317" width="11" style="196" customWidth="1"/>
    <col min="13318" max="13552" width="8.85546875" style="196"/>
    <col min="13553" max="13553" width="71.140625" style="196" customWidth="1"/>
    <col min="13554" max="13554" width="21" style="196" customWidth="1"/>
    <col min="13555" max="13555" width="19.7109375" style="196" customWidth="1"/>
    <col min="13556" max="13556" width="16.7109375" style="196" customWidth="1"/>
    <col min="13557" max="13557" width="18.7109375" style="196" customWidth="1"/>
    <col min="13558" max="13558" width="17" style="196" customWidth="1"/>
    <col min="13559" max="13559" width="14.7109375" style="196" customWidth="1"/>
    <col min="13560" max="13560" width="16.85546875" style="196" customWidth="1"/>
    <col min="13561" max="13562" width="16.140625" style="196" customWidth="1"/>
    <col min="13563" max="13563" width="19.85546875" style="196" customWidth="1"/>
    <col min="13564" max="13564" width="16.7109375" style="196" customWidth="1"/>
    <col min="13565" max="13565" width="16.140625" style="196" customWidth="1"/>
    <col min="13566" max="13566" width="18.85546875" style="196" customWidth="1"/>
    <col min="13567" max="13567" width="19.85546875" style="196" customWidth="1"/>
    <col min="13568" max="13568" width="16.7109375" style="196" customWidth="1"/>
    <col min="13569" max="13569" width="14.140625" style="196" customWidth="1"/>
    <col min="13570" max="13570" width="10.42578125" style="196" customWidth="1"/>
    <col min="13571" max="13572" width="8.85546875" style="196"/>
    <col min="13573" max="13573" width="11" style="196" customWidth="1"/>
    <col min="13574" max="13808" width="8.85546875" style="196"/>
    <col min="13809" max="13809" width="71.140625" style="196" customWidth="1"/>
    <col min="13810" max="13810" width="21" style="196" customWidth="1"/>
    <col min="13811" max="13811" width="19.7109375" style="196" customWidth="1"/>
    <col min="13812" max="13812" width="16.7109375" style="196" customWidth="1"/>
    <col min="13813" max="13813" width="18.7109375" style="196" customWidth="1"/>
    <col min="13814" max="13814" width="17" style="196" customWidth="1"/>
    <col min="13815" max="13815" width="14.7109375" style="196" customWidth="1"/>
    <col min="13816" max="13816" width="16.85546875" style="196" customWidth="1"/>
    <col min="13817" max="13818" width="16.140625" style="196" customWidth="1"/>
    <col min="13819" max="13819" width="19.85546875" style="196" customWidth="1"/>
    <col min="13820" max="13820" width="16.7109375" style="196" customWidth="1"/>
    <col min="13821" max="13821" width="16.140625" style="196" customWidth="1"/>
    <col min="13822" max="13822" width="18.85546875" style="196" customWidth="1"/>
    <col min="13823" max="13823" width="19.85546875" style="196" customWidth="1"/>
    <col min="13824" max="13824" width="16.7109375" style="196" customWidth="1"/>
    <col min="13825" max="13825" width="14.140625" style="196" customWidth="1"/>
    <col min="13826" max="13826" width="10.42578125" style="196" customWidth="1"/>
    <col min="13827" max="13828" width="8.85546875" style="196"/>
    <col min="13829" max="13829" width="11" style="196" customWidth="1"/>
    <col min="13830" max="14064" width="8.85546875" style="196"/>
    <col min="14065" max="14065" width="71.140625" style="196" customWidth="1"/>
    <col min="14066" max="14066" width="21" style="196" customWidth="1"/>
    <col min="14067" max="14067" width="19.7109375" style="196" customWidth="1"/>
    <col min="14068" max="14068" width="16.7109375" style="196" customWidth="1"/>
    <col min="14069" max="14069" width="18.7109375" style="196" customWidth="1"/>
    <col min="14070" max="14070" width="17" style="196" customWidth="1"/>
    <col min="14071" max="14071" width="14.7109375" style="196" customWidth="1"/>
    <col min="14072" max="14072" width="16.85546875" style="196" customWidth="1"/>
    <col min="14073" max="14074" width="16.140625" style="196" customWidth="1"/>
    <col min="14075" max="14075" width="19.85546875" style="196" customWidth="1"/>
    <col min="14076" max="14076" width="16.7109375" style="196" customWidth="1"/>
    <col min="14077" max="14077" width="16.140625" style="196" customWidth="1"/>
    <col min="14078" max="14078" width="18.85546875" style="196" customWidth="1"/>
    <col min="14079" max="14079" width="19.85546875" style="196" customWidth="1"/>
    <col min="14080" max="14080" width="16.7109375" style="196" customWidth="1"/>
    <col min="14081" max="14081" width="14.140625" style="196" customWidth="1"/>
    <col min="14082" max="14082" width="10.42578125" style="196" customWidth="1"/>
    <col min="14083" max="14084" width="8.85546875" style="196"/>
    <col min="14085" max="14085" width="11" style="196" customWidth="1"/>
    <col min="14086" max="14320" width="8.85546875" style="196"/>
    <col min="14321" max="14321" width="71.140625" style="196" customWidth="1"/>
    <col min="14322" max="14322" width="21" style="196" customWidth="1"/>
    <col min="14323" max="14323" width="19.7109375" style="196" customWidth="1"/>
    <col min="14324" max="14324" width="16.7109375" style="196" customWidth="1"/>
    <col min="14325" max="14325" width="18.7109375" style="196" customWidth="1"/>
    <col min="14326" max="14326" width="17" style="196" customWidth="1"/>
    <col min="14327" max="14327" width="14.7109375" style="196" customWidth="1"/>
    <col min="14328" max="14328" width="16.85546875" style="196" customWidth="1"/>
    <col min="14329" max="14330" width="16.140625" style="196" customWidth="1"/>
    <col min="14331" max="14331" width="19.85546875" style="196" customWidth="1"/>
    <col min="14332" max="14332" width="16.7109375" style="196" customWidth="1"/>
    <col min="14333" max="14333" width="16.140625" style="196" customWidth="1"/>
    <col min="14334" max="14334" width="18.85546875" style="196" customWidth="1"/>
    <col min="14335" max="14335" width="19.85546875" style="196" customWidth="1"/>
    <col min="14336" max="14336" width="16.7109375" style="196" customWidth="1"/>
    <col min="14337" max="14337" width="14.140625" style="196" customWidth="1"/>
    <col min="14338" max="14338" width="10.42578125" style="196" customWidth="1"/>
    <col min="14339" max="14340" width="8.85546875" style="196"/>
    <col min="14341" max="14341" width="11" style="196" customWidth="1"/>
    <col min="14342" max="14576" width="8.85546875" style="196"/>
    <col min="14577" max="14577" width="71.140625" style="196" customWidth="1"/>
    <col min="14578" max="14578" width="21" style="196" customWidth="1"/>
    <col min="14579" max="14579" width="19.7109375" style="196" customWidth="1"/>
    <col min="14580" max="14580" width="16.7109375" style="196" customWidth="1"/>
    <col min="14581" max="14581" width="18.7109375" style="196" customWidth="1"/>
    <col min="14582" max="14582" width="17" style="196" customWidth="1"/>
    <col min="14583" max="14583" width="14.7109375" style="196" customWidth="1"/>
    <col min="14584" max="14584" width="16.85546875" style="196" customWidth="1"/>
    <col min="14585" max="14586" width="16.140625" style="196" customWidth="1"/>
    <col min="14587" max="14587" width="19.85546875" style="196" customWidth="1"/>
    <col min="14588" max="14588" width="16.7109375" style="196" customWidth="1"/>
    <col min="14589" max="14589" width="16.140625" style="196" customWidth="1"/>
    <col min="14590" max="14590" width="18.85546875" style="196" customWidth="1"/>
    <col min="14591" max="14591" width="19.85546875" style="196" customWidth="1"/>
    <col min="14592" max="14592" width="16.7109375" style="196" customWidth="1"/>
    <col min="14593" max="14593" width="14.140625" style="196" customWidth="1"/>
    <col min="14594" max="14594" width="10.42578125" style="196" customWidth="1"/>
    <col min="14595" max="14596" width="8.85546875" style="196"/>
    <col min="14597" max="14597" width="11" style="196" customWidth="1"/>
    <col min="14598" max="14832" width="8.85546875" style="196"/>
    <col min="14833" max="14833" width="71.140625" style="196" customWidth="1"/>
    <col min="14834" max="14834" width="21" style="196" customWidth="1"/>
    <col min="14835" max="14835" width="19.7109375" style="196" customWidth="1"/>
    <col min="14836" max="14836" width="16.7109375" style="196" customWidth="1"/>
    <col min="14837" max="14837" width="18.7109375" style="196" customWidth="1"/>
    <col min="14838" max="14838" width="17" style="196" customWidth="1"/>
    <col min="14839" max="14839" width="14.7109375" style="196" customWidth="1"/>
    <col min="14840" max="14840" width="16.85546875" style="196" customWidth="1"/>
    <col min="14841" max="14842" width="16.140625" style="196" customWidth="1"/>
    <col min="14843" max="14843" width="19.85546875" style="196" customWidth="1"/>
    <col min="14844" max="14844" width="16.7109375" style="196" customWidth="1"/>
    <col min="14845" max="14845" width="16.140625" style="196" customWidth="1"/>
    <col min="14846" max="14846" width="18.85546875" style="196" customWidth="1"/>
    <col min="14847" max="14847" width="19.85546875" style="196" customWidth="1"/>
    <col min="14848" max="14848" width="16.7109375" style="196" customWidth="1"/>
    <col min="14849" max="14849" width="14.140625" style="196" customWidth="1"/>
    <col min="14850" max="14850" width="10.42578125" style="196" customWidth="1"/>
    <col min="14851" max="14852" width="8.85546875" style="196"/>
    <col min="14853" max="14853" width="11" style="196" customWidth="1"/>
    <col min="14854" max="15088" width="8.85546875" style="196"/>
    <col min="15089" max="15089" width="71.140625" style="196" customWidth="1"/>
    <col min="15090" max="15090" width="21" style="196" customWidth="1"/>
    <col min="15091" max="15091" width="19.7109375" style="196" customWidth="1"/>
    <col min="15092" max="15092" width="16.7109375" style="196" customWidth="1"/>
    <col min="15093" max="15093" width="18.7109375" style="196" customWidth="1"/>
    <col min="15094" max="15094" width="17" style="196" customWidth="1"/>
    <col min="15095" max="15095" width="14.7109375" style="196" customWidth="1"/>
    <col min="15096" max="15096" width="16.85546875" style="196" customWidth="1"/>
    <col min="15097" max="15098" width="16.140625" style="196" customWidth="1"/>
    <col min="15099" max="15099" width="19.85546875" style="196" customWidth="1"/>
    <col min="15100" max="15100" width="16.7109375" style="196" customWidth="1"/>
    <col min="15101" max="15101" width="16.140625" style="196" customWidth="1"/>
    <col min="15102" max="15102" width="18.85546875" style="196" customWidth="1"/>
    <col min="15103" max="15103" width="19.85546875" style="196" customWidth="1"/>
    <col min="15104" max="15104" width="16.7109375" style="196" customWidth="1"/>
    <col min="15105" max="15105" width="14.140625" style="196" customWidth="1"/>
    <col min="15106" max="15106" width="10.42578125" style="196" customWidth="1"/>
    <col min="15107" max="15108" width="8.85546875" style="196"/>
    <col min="15109" max="15109" width="11" style="196" customWidth="1"/>
    <col min="15110" max="15344" width="8.85546875" style="196"/>
    <col min="15345" max="15345" width="71.140625" style="196" customWidth="1"/>
    <col min="15346" max="15346" width="21" style="196" customWidth="1"/>
    <col min="15347" max="15347" width="19.7109375" style="196" customWidth="1"/>
    <col min="15348" max="15348" width="16.7109375" style="196" customWidth="1"/>
    <col min="15349" max="15349" width="18.7109375" style="196" customWidth="1"/>
    <col min="15350" max="15350" width="17" style="196" customWidth="1"/>
    <col min="15351" max="15351" width="14.7109375" style="196" customWidth="1"/>
    <col min="15352" max="15352" width="16.85546875" style="196" customWidth="1"/>
    <col min="15353" max="15354" width="16.140625" style="196" customWidth="1"/>
    <col min="15355" max="15355" width="19.85546875" style="196" customWidth="1"/>
    <col min="15356" max="15356" width="16.7109375" style="196" customWidth="1"/>
    <col min="15357" max="15357" width="16.140625" style="196" customWidth="1"/>
    <col min="15358" max="15358" width="18.85546875" style="196" customWidth="1"/>
    <col min="15359" max="15359" width="19.85546875" style="196" customWidth="1"/>
    <col min="15360" max="15360" width="16.7109375" style="196" customWidth="1"/>
    <col min="15361" max="15361" width="14.140625" style="196" customWidth="1"/>
    <col min="15362" max="15362" width="10.42578125" style="196" customWidth="1"/>
    <col min="15363" max="15364" width="8.85546875" style="196"/>
    <col min="15365" max="15365" width="11" style="196" customWidth="1"/>
    <col min="15366" max="15600" width="8.85546875" style="196"/>
    <col min="15601" max="15601" width="71.140625" style="196" customWidth="1"/>
    <col min="15602" max="15602" width="21" style="196" customWidth="1"/>
    <col min="15603" max="15603" width="19.7109375" style="196" customWidth="1"/>
    <col min="15604" max="15604" width="16.7109375" style="196" customWidth="1"/>
    <col min="15605" max="15605" width="18.7109375" style="196" customWidth="1"/>
    <col min="15606" max="15606" width="17" style="196" customWidth="1"/>
    <col min="15607" max="15607" width="14.7109375" style="196" customWidth="1"/>
    <col min="15608" max="15608" width="16.85546875" style="196" customWidth="1"/>
    <col min="15609" max="15610" width="16.140625" style="196" customWidth="1"/>
    <col min="15611" max="15611" width="19.85546875" style="196" customWidth="1"/>
    <col min="15612" max="15612" width="16.7109375" style="196" customWidth="1"/>
    <col min="15613" max="15613" width="16.140625" style="196" customWidth="1"/>
    <col min="15614" max="15614" width="18.85546875" style="196" customWidth="1"/>
    <col min="15615" max="15615" width="19.85546875" style="196" customWidth="1"/>
    <col min="15616" max="15616" width="16.7109375" style="196" customWidth="1"/>
    <col min="15617" max="15617" width="14.140625" style="196" customWidth="1"/>
    <col min="15618" max="15618" width="10.42578125" style="196" customWidth="1"/>
    <col min="15619" max="15620" width="8.85546875" style="196"/>
    <col min="15621" max="15621" width="11" style="196" customWidth="1"/>
    <col min="15622" max="15856" width="8.85546875" style="196"/>
    <col min="15857" max="15857" width="71.140625" style="196" customWidth="1"/>
    <col min="15858" max="15858" width="21" style="196" customWidth="1"/>
    <col min="15859" max="15859" width="19.7109375" style="196" customWidth="1"/>
    <col min="15860" max="15860" width="16.7109375" style="196" customWidth="1"/>
    <col min="15861" max="15861" width="18.7109375" style="196" customWidth="1"/>
    <col min="15862" max="15862" width="17" style="196" customWidth="1"/>
    <col min="15863" max="15863" width="14.7109375" style="196" customWidth="1"/>
    <col min="15864" max="15864" width="16.85546875" style="196" customWidth="1"/>
    <col min="15865" max="15866" width="16.140625" style="196" customWidth="1"/>
    <col min="15867" max="15867" width="19.85546875" style="196" customWidth="1"/>
    <col min="15868" max="15868" width="16.7109375" style="196" customWidth="1"/>
    <col min="15869" max="15869" width="16.140625" style="196" customWidth="1"/>
    <col min="15870" max="15870" width="18.85546875" style="196" customWidth="1"/>
    <col min="15871" max="15871" width="19.85546875" style="196" customWidth="1"/>
    <col min="15872" max="15872" width="16.7109375" style="196" customWidth="1"/>
    <col min="15873" max="15873" width="14.140625" style="196" customWidth="1"/>
    <col min="15874" max="15874" width="10.42578125" style="196" customWidth="1"/>
    <col min="15875" max="15876" width="8.85546875" style="196"/>
    <col min="15877" max="15877" width="11" style="196" customWidth="1"/>
    <col min="15878" max="16112" width="8.85546875" style="196"/>
    <col min="16113" max="16113" width="71.140625" style="196" customWidth="1"/>
    <col min="16114" max="16114" width="21" style="196" customWidth="1"/>
    <col min="16115" max="16115" width="19.7109375" style="196" customWidth="1"/>
    <col min="16116" max="16116" width="16.7109375" style="196" customWidth="1"/>
    <col min="16117" max="16117" width="18.7109375" style="196" customWidth="1"/>
    <col min="16118" max="16118" width="17" style="196" customWidth="1"/>
    <col min="16119" max="16119" width="14.7109375" style="196" customWidth="1"/>
    <col min="16120" max="16120" width="16.85546875" style="196" customWidth="1"/>
    <col min="16121" max="16122" width="16.140625" style="196" customWidth="1"/>
    <col min="16123" max="16123" width="19.85546875" style="196" customWidth="1"/>
    <col min="16124" max="16124" width="16.7109375" style="196" customWidth="1"/>
    <col min="16125" max="16125" width="16.140625" style="196" customWidth="1"/>
    <col min="16126" max="16126" width="18.85546875" style="196" customWidth="1"/>
    <col min="16127" max="16127" width="19.85546875" style="196" customWidth="1"/>
    <col min="16128" max="16128" width="16.7109375" style="196" customWidth="1"/>
    <col min="16129" max="16129" width="14.140625" style="196" customWidth="1"/>
    <col min="16130" max="16130" width="10.42578125" style="196" customWidth="1"/>
    <col min="16131" max="16132" width="8.85546875" style="196"/>
    <col min="16133" max="16133" width="11" style="196" customWidth="1"/>
    <col min="16134" max="16384" width="8.85546875" style="196"/>
  </cols>
  <sheetData>
    <row r="1" spans="1:30" ht="47.25" customHeight="1" x14ac:dyDescent="0.35">
      <c r="A1" s="1766"/>
      <c r="B1" s="1766"/>
      <c r="C1" s="1766"/>
      <c r="D1" s="1766"/>
      <c r="E1" s="1766"/>
      <c r="F1" s="1766"/>
      <c r="G1" s="1766"/>
      <c r="H1" s="1766"/>
      <c r="I1" s="1766"/>
      <c r="J1" s="1766"/>
      <c r="K1" s="1766"/>
      <c r="L1" s="1766"/>
      <c r="M1" s="1766"/>
      <c r="N1" s="1766"/>
      <c r="O1" s="1766"/>
      <c r="P1" s="1766"/>
      <c r="Q1" s="197"/>
      <c r="R1" s="197"/>
      <c r="S1" s="197"/>
      <c r="T1" s="197"/>
      <c r="U1" s="197"/>
      <c r="V1" s="197"/>
    </row>
    <row r="2" spans="1:30" ht="26.25" customHeight="1" x14ac:dyDescent="0.35">
      <c r="A2" s="1767" t="s">
        <v>68</v>
      </c>
      <c r="B2" s="1767"/>
      <c r="C2" s="1767"/>
      <c r="D2" s="1767"/>
      <c r="E2" s="1767"/>
      <c r="F2" s="1767"/>
      <c r="G2" s="1767"/>
      <c r="H2" s="1767"/>
      <c r="I2" s="1767"/>
      <c r="J2" s="1767"/>
      <c r="K2" s="1767"/>
      <c r="L2" s="1767"/>
      <c r="M2" s="1767"/>
      <c r="N2" s="1767"/>
      <c r="O2" s="1767"/>
      <c r="P2" s="1767"/>
    </row>
    <row r="3" spans="1:30" ht="33" customHeight="1" x14ac:dyDescent="0.35">
      <c r="A3" s="1769" t="s">
        <v>120</v>
      </c>
      <c r="B3" s="1769"/>
      <c r="C3" s="1769"/>
      <c r="D3" s="1769"/>
      <c r="E3" s="1769"/>
      <c r="F3" s="1769"/>
      <c r="G3" s="1769"/>
      <c r="H3" s="1769"/>
      <c r="I3" s="1769"/>
      <c r="J3" s="1769"/>
      <c r="K3" s="1769"/>
      <c r="L3" s="1769"/>
      <c r="M3" s="1769"/>
      <c r="N3" s="1769"/>
      <c r="O3" s="1769"/>
      <c r="P3" s="1769"/>
    </row>
    <row r="4" spans="1:30" ht="27.75" customHeight="1" thickBot="1" x14ac:dyDescent="0.45">
      <c r="A4" s="698"/>
      <c r="B4" s="699"/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699"/>
      <c r="P4" s="700"/>
    </row>
    <row r="5" spans="1:30" ht="52.5" customHeight="1" thickBot="1" x14ac:dyDescent="0.4">
      <c r="A5" s="1770" t="s">
        <v>7</v>
      </c>
      <c r="B5" s="1771" t="s">
        <v>0</v>
      </c>
      <c r="C5" s="1771"/>
      <c r="D5" s="1771"/>
      <c r="E5" s="1771" t="s">
        <v>1</v>
      </c>
      <c r="F5" s="1771"/>
      <c r="G5" s="1771"/>
      <c r="H5" s="1771" t="s">
        <v>2</v>
      </c>
      <c r="I5" s="1771"/>
      <c r="J5" s="1771"/>
      <c r="K5" s="1771" t="s">
        <v>3</v>
      </c>
      <c r="L5" s="1771"/>
      <c r="M5" s="1771"/>
      <c r="N5" s="1763" t="s">
        <v>22</v>
      </c>
      <c r="O5" s="1763"/>
      <c r="P5" s="1764"/>
    </row>
    <row r="6" spans="1:30" ht="82.5" customHeight="1" thickBot="1" x14ac:dyDescent="0.4">
      <c r="A6" s="1770"/>
      <c r="B6" s="1176" t="s">
        <v>16</v>
      </c>
      <c r="C6" s="1176" t="s">
        <v>17</v>
      </c>
      <c r="D6" s="1177" t="s">
        <v>4</v>
      </c>
      <c r="E6" s="1176" t="s">
        <v>16</v>
      </c>
      <c r="F6" s="1176" t="s">
        <v>17</v>
      </c>
      <c r="G6" s="1177" t="s">
        <v>4</v>
      </c>
      <c r="H6" s="1176" t="s">
        <v>16</v>
      </c>
      <c r="I6" s="1176" t="s">
        <v>17</v>
      </c>
      <c r="J6" s="1177" t="s">
        <v>4</v>
      </c>
      <c r="K6" s="1176" t="s">
        <v>16</v>
      </c>
      <c r="L6" s="1176" t="s">
        <v>17</v>
      </c>
      <c r="M6" s="1177" t="s">
        <v>4</v>
      </c>
      <c r="N6" s="1176" t="s">
        <v>16</v>
      </c>
      <c r="O6" s="1176" t="s">
        <v>17</v>
      </c>
      <c r="P6" s="1179" t="s">
        <v>4</v>
      </c>
    </row>
    <row r="7" spans="1:30" ht="37.700000000000003" customHeight="1" thickBot="1" x14ac:dyDescent="0.4">
      <c r="A7" s="1146"/>
      <c r="B7" s="1147"/>
      <c r="C7" s="1148"/>
      <c r="D7" s="1149"/>
      <c r="E7" s="1147"/>
      <c r="F7" s="1148"/>
      <c r="G7" s="1149"/>
      <c r="H7" s="1147"/>
      <c r="I7" s="1148"/>
      <c r="J7" s="1149"/>
      <c r="K7" s="1148"/>
      <c r="L7" s="1148"/>
      <c r="M7" s="1149"/>
      <c r="N7" s="1150"/>
      <c r="O7" s="1151"/>
      <c r="P7" s="1180"/>
    </row>
    <row r="8" spans="1:30" s="551" customFormat="1" ht="25.5" customHeight="1" thickBot="1" x14ac:dyDescent="0.4">
      <c r="A8" s="1152" t="s">
        <v>13</v>
      </c>
      <c r="B8" s="1153"/>
      <c r="C8" s="1154"/>
      <c r="D8" s="1155"/>
      <c r="E8" s="1156"/>
      <c r="F8" s="1154"/>
      <c r="G8" s="1157"/>
      <c r="H8" s="1153"/>
      <c r="I8" s="1154"/>
      <c r="J8" s="1155"/>
      <c r="K8" s="1156"/>
      <c r="L8" s="1154"/>
      <c r="M8" s="1157"/>
      <c r="N8" s="1158"/>
      <c r="O8" s="1154"/>
      <c r="P8" s="1181"/>
      <c r="Q8" s="637"/>
      <c r="R8" s="637"/>
      <c r="S8" s="637"/>
      <c r="T8" s="637"/>
      <c r="U8" s="637"/>
      <c r="V8" s="637"/>
      <c r="W8" s="637"/>
      <c r="X8" s="637"/>
      <c r="Y8" s="637"/>
      <c r="Z8" s="637"/>
      <c r="AA8" s="637"/>
      <c r="AB8" s="637"/>
      <c r="AC8" s="637"/>
      <c r="AD8" s="637"/>
    </row>
    <row r="9" spans="1:30" ht="25.5" customHeight="1" thickBot="1" x14ac:dyDescent="0.4">
      <c r="A9" s="1159" t="s">
        <v>50</v>
      </c>
      <c r="B9" s="1160">
        <f>SUM(B10:B19)</f>
        <v>0</v>
      </c>
      <c r="C9" s="1189">
        <v>52</v>
      </c>
      <c r="D9" s="1190">
        <v>52</v>
      </c>
      <c r="E9" s="1172">
        <f>SUM(E10:E19)</f>
        <v>0</v>
      </c>
      <c r="F9" s="1160">
        <v>63</v>
      </c>
      <c r="G9" s="1173">
        <v>63</v>
      </c>
      <c r="H9" s="1160">
        <f t="shared" ref="H9:N9" si="0">SUM(H10:H19)</f>
        <v>0</v>
      </c>
      <c r="I9" s="1189">
        <f t="shared" si="0"/>
        <v>13</v>
      </c>
      <c r="J9" s="1190">
        <f t="shared" si="0"/>
        <v>13</v>
      </c>
      <c r="K9" s="1172">
        <f t="shared" si="0"/>
        <v>0</v>
      </c>
      <c r="L9" s="1160">
        <f t="shared" si="0"/>
        <v>1</v>
      </c>
      <c r="M9" s="1160">
        <f t="shared" si="0"/>
        <v>1</v>
      </c>
      <c r="N9" s="1160">
        <f t="shared" si="0"/>
        <v>0</v>
      </c>
      <c r="O9" s="1160">
        <v>129</v>
      </c>
      <c r="P9" s="1182">
        <v>129</v>
      </c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8"/>
      <c r="AD9" s="638"/>
    </row>
    <row r="10" spans="1:30" ht="25.5" customHeight="1" x14ac:dyDescent="0.4">
      <c r="A10" s="388" t="s">
        <v>58</v>
      </c>
      <c r="B10" s="1034">
        <v>0</v>
      </c>
      <c r="C10" s="1035">
        <v>20</v>
      </c>
      <c r="D10" s="1036">
        <v>20</v>
      </c>
      <c r="E10" s="1196">
        <v>0</v>
      </c>
      <c r="F10" s="1206">
        <v>26</v>
      </c>
      <c r="G10" s="1203">
        <v>26</v>
      </c>
      <c r="H10" s="1038">
        <v>0</v>
      </c>
      <c r="I10" s="1161">
        <v>0</v>
      </c>
      <c r="J10" s="1037">
        <v>0</v>
      </c>
      <c r="K10" s="1207">
        <v>0</v>
      </c>
      <c r="L10" s="1208">
        <v>0</v>
      </c>
      <c r="M10" s="1209">
        <v>0</v>
      </c>
      <c r="N10" s="1210">
        <v>0</v>
      </c>
      <c r="O10" s="1211">
        <v>46</v>
      </c>
      <c r="P10" s="1209">
        <v>46</v>
      </c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</row>
    <row r="11" spans="1:30" ht="25.5" customHeight="1" x14ac:dyDescent="0.4">
      <c r="A11" s="701" t="s">
        <v>69</v>
      </c>
      <c r="B11" s="1038">
        <v>0</v>
      </c>
      <c r="C11" s="1039">
        <v>0</v>
      </c>
      <c r="D11" s="1037">
        <v>0</v>
      </c>
      <c r="E11" s="1196">
        <v>0</v>
      </c>
      <c r="F11" s="1161">
        <v>1</v>
      </c>
      <c r="G11" s="1197">
        <v>1</v>
      </c>
      <c r="H11" s="1038">
        <v>0</v>
      </c>
      <c r="I11" s="1161">
        <v>9</v>
      </c>
      <c r="J11" s="1037">
        <v>9</v>
      </c>
      <c r="K11" s="1038">
        <v>0</v>
      </c>
      <c r="L11" s="1039">
        <v>1</v>
      </c>
      <c r="M11" s="1037">
        <v>1</v>
      </c>
      <c r="N11" s="1040">
        <v>0</v>
      </c>
      <c r="O11" s="1041">
        <v>11</v>
      </c>
      <c r="P11" s="1037">
        <v>11</v>
      </c>
      <c r="Q11" s="638"/>
      <c r="R11" s="638"/>
      <c r="S11" s="638"/>
      <c r="T11" s="638"/>
      <c r="U11" s="638"/>
      <c r="V11" s="638"/>
      <c r="W11" s="638"/>
      <c r="X11" s="638"/>
      <c r="Y11" s="638"/>
      <c r="Z11" s="638"/>
      <c r="AA11" s="638"/>
      <c r="AB11" s="638"/>
      <c r="AC11" s="638"/>
      <c r="AD11" s="638"/>
    </row>
    <row r="12" spans="1:30" ht="38.85" customHeight="1" x14ac:dyDescent="0.4">
      <c r="A12" s="701" t="s">
        <v>91</v>
      </c>
      <c r="B12" s="1038">
        <v>0</v>
      </c>
      <c r="C12" s="1039">
        <v>21</v>
      </c>
      <c r="D12" s="1037">
        <v>21</v>
      </c>
      <c r="E12" s="1196">
        <v>0</v>
      </c>
      <c r="F12" s="1161">
        <v>16</v>
      </c>
      <c r="G12" s="1197">
        <v>16</v>
      </c>
      <c r="H12" s="1038">
        <v>0</v>
      </c>
      <c r="I12" s="1039">
        <v>0</v>
      </c>
      <c r="J12" s="1037">
        <v>0</v>
      </c>
      <c r="K12" s="1038">
        <v>0</v>
      </c>
      <c r="L12" s="1039">
        <v>0</v>
      </c>
      <c r="M12" s="1037">
        <v>0</v>
      </c>
      <c r="N12" s="1040">
        <v>0</v>
      </c>
      <c r="O12" s="1041">
        <v>37</v>
      </c>
      <c r="P12" s="1037">
        <v>37</v>
      </c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</row>
    <row r="13" spans="1:30" ht="33" customHeight="1" x14ac:dyDescent="0.4">
      <c r="A13" s="701" t="s">
        <v>71</v>
      </c>
      <c r="B13" s="1038">
        <v>0</v>
      </c>
      <c r="C13" s="1039">
        <v>0</v>
      </c>
      <c r="D13" s="1037">
        <v>0</v>
      </c>
      <c r="E13" s="1196">
        <v>0</v>
      </c>
      <c r="F13" s="1161">
        <v>0</v>
      </c>
      <c r="G13" s="1197">
        <v>0</v>
      </c>
      <c r="H13" s="1038">
        <v>0</v>
      </c>
      <c r="I13" s="1039">
        <v>0</v>
      </c>
      <c r="J13" s="1037">
        <v>0</v>
      </c>
      <c r="K13" s="1038">
        <v>0</v>
      </c>
      <c r="L13" s="1039">
        <v>0</v>
      </c>
      <c r="M13" s="1037">
        <v>0</v>
      </c>
      <c r="N13" s="1040">
        <v>0</v>
      </c>
      <c r="O13" s="1041">
        <v>0</v>
      </c>
      <c r="P13" s="1037">
        <v>0</v>
      </c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</row>
    <row r="14" spans="1:30" ht="31.5" customHeight="1" x14ac:dyDescent="0.4">
      <c r="A14" s="701" t="s">
        <v>72</v>
      </c>
      <c r="B14" s="1038">
        <v>0</v>
      </c>
      <c r="C14" s="1039">
        <v>0</v>
      </c>
      <c r="D14" s="1037">
        <v>0</v>
      </c>
      <c r="E14" s="1196">
        <v>0</v>
      </c>
      <c r="F14" s="1161">
        <v>0</v>
      </c>
      <c r="G14" s="1197">
        <v>0</v>
      </c>
      <c r="H14" s="1038">
        <v>0</v>
      </c>
      <c r="I14" s="1039">
        <v>0</v>
      </c>
      <c r="J14" s="1037">
        <v>0</v>
      </c>
      <c r="K14" s="1038">
        <v>0</v>
      </c>
      <c r="L14" s="1039">
        <v>0</v>
      </c>
      <c r="M14" s="1037">
        <v>0</v>
      </c>
      <c r="N14" s="1040">
        <v>0</v>
      </c>
      <c r="O14" s="1041">
        <v>0</v>
      </c>
      <c r="P14" s="1037">
        <v>0</v>
      </c>
      <c r="Q14" s="638"/>
      <c r="R14" s="638"/>
      <c r="S14" s="638"/>
      <c r="T14" s="638"/>
      <c r="U14" s="638"/>
      <c r="V14" s="638"/>
      <c r="W14" s="638"/>
      <c r="X14" s="638"/>
      <c r="Y14" s="638"/>
      <c r="Z14" s="638"/>
      <c r="AA14" s="638"/>
      <c r="AB14" s="638"/>
      <c r="AC14" s="638"/>
      <c r="AD14" s="638"/>
    </row>
    <row r="15" spans="1:30" ht="33" customHeight="1" x14ac:dyDescent="0.4">
      <c r="A15" s="701" t="s">
        <v>24</v>
      </c>
      <c r="B15" s="1038">
        <v>0</v>
      </c>
      <c r="C15" s="1039">
        <v>4</v>
      </c>
      <c r="D15" s="1037">
        <v>4</v>
      </c>
      <c r="E15" s="1196">
        <v>0</v>
      </c>
      <c r="F15" s="1161">
        <v>4</v>
      </c>
      <c r="G15" s="1197">
        <v>4</v>
      </c>
      <c r="H15" s="1038">
        <v>0</v>
      </c>
      <c r="I15" s="1039">
        <v>4</v>
      </c>
      <c r="J15" s="1037">
        <v>4</v>
      </c>
      <c r="K15" s="1038">
        <v>0</v>
      </c>
      <c r="L15" s="1161">
        <v>0</v>
      </c>
      <c r="M15" s="1037">
        <v>0</v>
      </c>
      <c r="N15" s="1040">
        <v>0</v>
      </c>
      <c r="O15" s="1041">
        <v>12</v>
      </c>
      <c r="P15" s="1037">
        <v>12</v>
      </c>
      <c r="Q15" s="638"/>
      <c r="R15" s="638"/>
      <c r="S15" s="638"/>
      <c r="T15" s="638"/>
      <c r="U15" s="638"/>
      <c r="V15" s="638"/>
      <c r="W15" s="638"/>
      <c r="X15" s="638"/>
      <c r="Y15" s="638"/>
      <c r="Z15" s="638"/>
      <c r="AA15" s="638"/>
      <c r="AB15" s="638"/>
      <c r="AC15" s="638"/>
      <c r="AD15" s="638"/>
    </row>
    <row r="16" spans="1:30" ht="41.25" customHeight="1" x14ac:dyDescent="0.35">
      <c r="A16" s="701" t="s">
        <v>92</v>
      </c>
      <c r="B16" s="1038">
        <v>0</v>
      </c>
      <c r="C16" s="1039">
        <v>7</v>
      </c>
      <c r="D16" s="1037">
        <v>7</v>
      </c>
      <c r="E16" s="1197">
        <v>0</v>
      </c>
      <c r="F16" s="1039">
        <v>16</v>
      </c>
      <c r="G16" s="1197">
        <v>16</v>
      </c>
      <c r="H16" s="1038">
        <v>0</v>
      </c>
      <c r="I16" s="1039">
        <v>0</v>
      </c>
      <c r="J16" s="1037">
        <v>0</v>
      </c>
      <c r="K16" s="1038">
        <v>0</v>
      </c>
      <c r="L16" s="1039">
        <v>0</v>
      </c>
      <c r="M16" s="1037">
        <v>0</v>
      </c>
      <c r="N16" s="1038">
        <v>0</v>
      </c>
      <c r="O16" s="1039">
        <v>23</v>
      </c>
      <c r="P16" s="1037">
        <v>23</v>
      </c>
      <c r="Q16" s="638"/>
      <c r="R16" s="638"/>
      <c r="S16" s="638"/>
      <c r="T16" s="638"/>
      <c r="U16" s="638"/>
      <c r="V16" s="638"/>
      <c r="W16" s="638"/>
      <c r="X16" s="638"/>
      <c r="Y16" s="638"/>
      <c r="Z16" s="638"/>
      <c r="AA16" s="638"/>
      <c r="AB16" s="638"/>
      <c r="AC16" s="638"/>
      <c r="AD16" s="638"/>
    </row>
    <row r="17" spans="1:30" ht="36.75" customHeight="1" x14ac:dyDescent="0.35">
      <c r="A17" s="701" t="s">
        <v>93</v>
      </c>
      <c r="B17" s="1038">
        <v>0</v>
      </c>
      <c r="C17" s="1039">
        <v>0</v>
      </c>
      <c r="D17" s="1037">
        <v>0</v>
      </c>
      <c r="E17" s="1197">
        <v>0</v>
      </c>
      <c r="F17" s="1039">
        <v>0</v>
      </c>
      <c r="G17" s="1197">
        <v>0</v>
      </c>
      <c r="H17" s="1038">
        <v>0</v>
      </c>
      <c r="I17" s="1039">
        <v>0</v>
      </c>
      <c r="J17" s="1037">
        <v>0</v>
      </c>
      <c r="K17" s="1038">
        <v>0</v>
      </c>
      <c r="L17" s="1039">
        <v>0</v>
      </c>
      <c r="M17" s="1037">
        <v>0</v>
      </c>
      <c r="N17" s="1038">
        <v>0</v>
      </c>
      <c r="O17" s="1039">
        <v>0</v>
      </c>
      <c r="P17" s="1037">
        <v>0</v>
      </c>
      <c r="Q17" s="638"/>
      <c r="R17" s="638"/>
      <c r="S17" s="638"/>
      <c r="T17" s="638"/>
      <c r="U17" s="638"/>
      <c r="V17" s="638"/>
      <c r="W17" s="638"/>
      <c r="X17" s="638"/>
      <c r="Y17" s="638"/>
      <c r="Z17" s="638"/>
      <c r="AA17" s="638"/>
      <c r="AB17" s="638"/>
      <c r="AC17" s="638"/>
      <c r="AD17" s="638"/>
    </row>
    <row r="18" spans="1:30" ht="44.25" customHeight="1" x14ac:dyDescent="0.35">
      <c r="A18" s="701" t="s">
        <v>94</v>
      </c>
      <c r="B18" s="1038">
        <v>0</v>
      </c>
      <c r="C18" s="1039">
        <v>0</v>
      </c>
      <c r="D18" s="1037">
        <v>0</v>
      </c>
      <c r="E18" s="1197">
        <v>0</v>
      </c>
      <c r="F18" s="1039">
        <v>0</v>
      </c>
      <c r="G18" s="1197">
        <v>0</v>
      </c>
      <c r="H18" s="1038">
        <v>0</v>
      </c>
      <c r="I18" s="1039">
        <v>0</v>
      </c>
      <c r="J18" s="1037">
        <v>0</v>
      </c>
      <c r="K18" s="1038">
        <v>0</v>
      </c>
      <c r="L18" s="1039">
        <v>0</v>
      </c>
      <c r="M18" s="1037">
        <v>0</v>
      </c>
      <c r="N18" s="1038">
        <v>0</v>
      </c>
      <c r="O18" s="1039">
        <v>0</v>
      </c>
      <c r="P18" s="1037">
        <v>0</v>
      </c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8"/>
      <c r="AB18" s="638"/>
      <c r="AC18" s="638"/>
      <c r="AD18" s="638"/>
    </row>
    <row r="19" spans="1:30" ht="41.25" customHeight="1" thickBot="1" x14ac:dyDescent="0.4">
      <c r="A19" s="701" t="s">
        <v>73</v>
      </c>
      <c r="B19" s="1038">
        <v>0</v>
      </c>
      <c r="C19" s="1039">
        <v>0</v>
      </c>
      <c r="D19" s="1037">
        <v>0</v>
      </c>
      <c r="E19" s="1197">
        <v>0</v>
      </c>
      <c r="F19" s="1039">
        <v>0</v>
      </c>
      <c r="G19" s="1197">
        <v>0</v>
      </c>
      <c r="H19" s="1038">
        <v>0</v>
      </c>
      <c r="I19" s="1039">
        <v>0</v>
      </c>
      <c r="J19" s="1037">
        <v>0</v>
      </c>
      <c r="K19" s="1038">
        <v>0</v>
      </c>
      <c r="L19" s="1039">
        <v>0</v>
      </c>
      <c r="M19" s="1037">
        <v>0</v>
      </c>
      <c r="N19" s="1038">
        <v>0</v>
      </c>
      <c r="O19" s="1039">
        <v>0</v>
      </c>
      <c r="P19" s="1037">
        <v>0</v>
      </c>
    </row>
    <row r="20" spans="1:30" s="551" customFormat="1" ht="34.5" customHeight="1" thickBot="1" x14ac:dyDescent="0.4">
      <c r="A20" s="1162" t="s">
        <v>51</v>
      </c>
      <c r="B20" s="1160">
        <f t="shared" ref="B20:P20" si="1">SUM(B21:B30)</f>
        <v>64</v>
      </c>
      <c r="C20" s="1189">
        <f t="shared" si="1"/>
        <v>186</v>
      </c>
      <c r="D20" s="1190">
        <f t="shared" si="1"/>
        <v>250</v>
      </c>
      <c r="E20" s="1195">
        <f t="shared" si="1"/>
        <v>60</v>
      </c>
      <c r="F20" s="1189">
        <f t="shared" si="1"/>
        <v>186</v>
      </c>
      <c r="G20" s="1195">
        <f t="shared" si="1"/>
        <v>246</v>
      </c>
      <c r="H20" s="1160">
        <f t="shared" si="1"/>
        <v>73</v>
      </c>
      <c r="I20" s="1189">
        <f t="shared" si="1"/>
        <v>94</v>
      </c>
      <c r="J20" s="1190">
        <f t="shared" si="1"/>
        <v>167</v>
      </c>
      <c r="K20" s="1160">
        <f t="shared" si="1"/>
        <v>59</v>
      </c>
      <c r="L20" s="1189">
        <f t="shared" si="1"/>
        <v>50</v>
      </c>
      <c r="M20" s="1190">
        <f t="shared" si="1"/>
        <v>109</v>
      </c>
      <c r="N20" s="1160">
        <f t="shared" si="1"/>
        <v>256</v>
      </c>
      <c r="O20" s="1189">
        <f t="shared" si="1"/>
        <v>516</v>
      </c>
      <c r="P20" s="1190">
        <f t="shared" si="1"/>
        <v>772</v>
      </c>
    </row>
    <row r="21" spans="1:30" ht="36.75" customHeight="1" x14ac:dyDescent="0.35">
      <c r="A21" s="388" t="s">
        <v>58</v>
      </c>
      <c r="B21" s="1164">
        <v>0</v>
      </c>
      <c r="C21" s="1163">
        <v>46</v>
      </c>
      <c r="D21" s="1191">
        <v>46</v>
      </c>
      <c r="E21" s="1198">
        <v>0</v>
      </c>
      <c r="F21" s="1163">
        <v>36</v>
      </c>
      <c r="G21" s="1204">
        <v>36</v>
      </c>
      <c r="H21" s="1164">
        <v>17</v>
      </c>
      <c r="I21" s="1163">
        <v>18</v>
      </c>
      <c r="J21" s="1191">
        <v>35</v>
      </c>
      <c r="K21" s="1164">
        <v>0</v>
      </c>
      <c r="L21" s="1163">
        <v>0</v>
      </c>
      <c r="M21" s="1191">
        <v>0</v>
      </c>
      <c r="N21" s="1164">
        <v>17</v>
      </c>
      <c r="O21" s="1163">
        <v>100</v>
      </c>
      <c r="P21" s="1191">
        <v>117</v>
      </c>
    </row>
    <row r="22" spans="1:30" ht="35.25" customHeight="1" x14ac:dyDescent="0.35">
      <c r="A22" s="701" t="s">
        <v>69</v>
      </c>
      <c r="B22" s="1164">
        <v>0</v>
      </c>
      <c r="C22" s="1163">
        <v>1</v>
      </c>
      <c r="D22" s="1191">
        <v>1</v>
      </c>
      <c r="E22" s="1198">
        <v>0</v>
      </c>
      <c r="F22" s="1163">
        <v>2</v>
      </c>
      <c r="G22" s="1204">
        <v>2</v>
      </c>
      <c r="H22" s="1164">
        <v>25</v>
      </c>
      <c r="I22" s="1163">
        <v>47</v>
      </c>
      <c r="J22" s="1191">
        <v>72</v>
      </c>
      <c r="K22" s="1164">
        <v>22</v>
      </c>
      <c r="L22" s="1163">
        <v>27</v>
      </c>
      <c r="M22" s="1191">
        <v>49</v>
      </c>
      <c r="N22" s="1164">
        <v>47</v>
      </c>
      <c r="O22" s="1163">
        <v>77</v>
      </c>
      <c r="P22" s="1191">
        <v>124</v>
      </c>
    </row>
    <row r="23" spans="1:30" ht="33" customHeight="1" x14ac:dyDescent="0.35">
      <c r="A23" s="701" t="s">
        <v>91</v>
      </c>
      <c r="B23" s="1164">
        <v>24</v>
      </c>
      <c r="C23" s="1163">
        <v>59</v>
      </c>
      <c r="D23" s="1191">
        <v>83</v>
      </c>
      <c r="E23" s="1198">
        <v>29</v>
      </c>
      <c r="F23" s="1163">
        <v>86</v>
      </c>
      <c r="G23" s="1204">
        <v>115</v>
      </c>
      <c r="H23" s="1164">
        <v>0</v>
      </c>
      <c r="I23" s="1163">
        <v>0</v>
      </c>
      <c r="J23" s="1191">
        <v>0</v>
      </c>
      <c r="K23" s="1164">
        <v>0</v>
      </c>
      <c r="L23" s="1163">
        <v>0</v>
      </c>
      <c r="M23" s="1191">
        <v>0</v>
      </c>
      <c r="N23" s="1164">
        <v>53</v>
      </c>
      <c r="O23" s="1163">
        <v>145</v>
      </c>
      <c r="P23" s="1191">
        <v>198</v>
      </c>
    </row>
    <row r="24" spans="1:30" ht="36.200000000000003" customHeight="1" x14ac:dyDescent="0.35">
      <c r="A24" s="701" t="s">
        <v>71</v>
      </c>
      <c r="B24" s="1164">
        <v>8</v>
      </c>
      <c r="C24" s="1163">
        <v>1</v>
      </c>
      <c r="D24" s="1191">
        <v>9</v>
      </c>
      <c r="E24" s="1198">
        <v>8</v>
      </c>
      <c r="F24" s="1163">
        <v>0</v>
      </c>
      <c r="G24" s="1204">
        <v>8</v>
      </c>
      <c r="H24" s="1164">
        <v>6</v>
      </c>
      <c r="I24" s="1163">
        <v>0</v>
      </c>
      <c r="J24" s="1191">
        <v>6</v>
      </c>
      <c r="K24" s="1164">
        <v>7</v>
      </c>
      <c r="L24" s="1163">
        <v>0</v>
      </c>
      <c r="M24" s="1191">
        <v>7</v>
      </c>
      <c r="N24" s="1164">
        <v>29</v>
      </c>
      <c r="O24" s="1163">
        <v>1</v>
      </c>
      <c r="P24" s="1191">
        <v>30</v>
      </c>
    </row>
    <row r="25" spans="1:30" ht="25.5" customHeight="1" x14ac:dyDescent="0.35">
      <c r="A25" s="701" t="s">
        <v>72</v>
      </c>
      <c r="B25" s="1164">
        <v>10</v>
      </c>
      <c r="C25" s="1163">
        <v>0</v>
      </c>
      <c r="D25" s="1191">
        <v>10</v>
      </c>
      <c r="E25" s="1198">
        <v>5</v>
      </c>
      <c r="F25" s="1163">
        <v>0</v>
      </c>
      <c r="G25" s="1204">
        <v>5</v>
      </c>
      <c r="H25" s="1164">
        <v>5</v>
      </c>
      <c r="I25" s="1163">
        <v>0</v>
      </c>
      <c r="J25" s="1191">
        <v>5</v>
      </c>
      <c r="K25" s="1164">
        <v>7</v>
      </c>
      <c r="L25" s="1163">
        <v>0</v>
      </c>
      <c r="M25" s="1191">
        <v>7</v>
      </c>
      <c r="N25" s="1164">
        <v>27</v>
      </c>
      <c r="O25" s="1163">
        <v>0</v>
      </c>
      <c r="P25" s="1191">
        <v>27</v>
      </c>
    </row>
    <row r="26" spans="1:30" ht="33.75" customHeight="1" x14ac:dyDescent="0.35">
      <c r="A26" s="701" t="s">
        <v>24</v>
      </c>
      <c r="B26" s="1164">
        <v>10</v>
      </c>
      <c r="C26" s="1163">
        <v>28</v>
      </c>
      <c r="D26" s="1191">
        <v>38</v>
      </c>
      <c r="E26" s="1198">
        <v>12</v>
      </c>
      <c r="F26" s="1163">
        <v>21</v>
      </c>
      <c r="G26" s="1204">
        <v>33</v>
      </c>
      <c r="H26" s="1164">
        <v>13</v>
      </c>
      <c r="I26" s="1163">
        <v>29</v>
      </c>
      <c r="J26" s="1191">
        <v>42</v>
      </c>
      <c r="K26" s="1164">
        <v>14</v>
      </c>
      <c r="L26" s="1163">
        <v>20</v>
      </c>
      <c r="M26" s="1191">
        <v>34</v>
      </c>
      <c r="N26" s="1164">
        <v>49</v>
      </c>
      <c r="O26" s="1163">
        <v>98</v>
      </c>
      <c r="P26" s="1191">
        <v>147</v>
      </c>
    </row>
    <row r="27" spans="1:30" ht="36.75" customHeight="1" x14ac:dyDescent="0.35">
      <c r="A27" s="701" t="s">
        <v>95</v>
      </c>
      <c r="B27" s="1164">
        <v>0</v>
      </c>
      <c r="C27" s="1163">
        <v>21</v>
      </c>
      <c r="D27" s="1191">
        <v>21</v>
      </c>
      <c r="E27" s="1198">
        <v>0</v>
      </c>
      <c r="F27" s="1163">
        <v>14</v>
      </c>
      <c r="G27" s="1204">
        <v>14</v>
      </c>
      <c r="H27" s="1164">
        <v>0</v>
      </c>
      <c r="I27" s="1163">
        <v>0</v>
      </c>
      <c r="J27" s="1191">
        <v>0</v>
      </c>
      <c r="K27" s="1164">
        <v>0</v>
      </c>
      <c r="L27" s="1163">
        <v>0</v>
      </c>
      <c r="M27" s="1191">
        <v>0</v>
      </c>
      <c r="N27" s="1164">
        <v>0</v>
      </c>
      <c r="O27" s="1163">
        <v>35</v>
      </c>
      <c r="P27" s="1191">
        <v>35</v>
      </c>
    </row>
    <row r="28" spans="1:30" ht="34.9" customHeight="1" x14ac:dyDescent="0.35">
      <c r="A28" s="701" t="s">
        <v>93</v>
      </c>
      <c r="B28" s="1164">
        <v>0</v>
      </c>
      <c r="C28" s="1163">
        <v>22</v>
      </c>
      <c r="D28" s="1191">
        <v>22</v>
      </c>
      <c r="E28" s="1198">
        <v>0</v>
      </c>
      <c r="F28" s="1163">
        <v>17</v>
      </c>
      <c r="G28" s="1204">
        <v>17</v>
      </c>
      <c r="H28" s="1164">
        <v>0</v>
      </c>
      <c r="I28" s="1163">
        <v>0</v>
      </c>
      <c r="J28" s="1191">
        <v>0</v>
      </c>
      <c r="K28" s="1164">
        <v>0</v>
      </c>
      <c r="L28" s="1163">
        <v>0</v>
      </c>
      <c r="M28" s="1191">
        <v>0</v>
      </c>
      <c r="N28" s="1164">
        <v>0</v>
      </c>
      <c r="O28" s="1163">
        <v>39</v>
      </c>
      <c r="P28" s="1191">
        <v>39</v>
      </c>
    </row>
    <row r="29" spans="1:30" ht="31.5" customHeight="1" x14ac:dyDescent="0.35">
      <c r="A29" s="701" t="s">
        <v>94</v>
      </c>
      <c r="B29" s="1164">
        <v>0</v>
      </c>
      <c r="C29" s="1163">
        <v>6</v>
      </c>
      <c r="D29" s="1191">
        <v>6</v>
      </c>
      <c r="E29" s="1198">
        <v>0</v>
      </c>
      <c r="F29" s="1163">
        <v>8</v>
      </c>
      <c r="G29" s="1204">
        <v>8</v>
      </c>
      <c r="H29" s="1164">
        <v>0</v>
      </c>
      <c r="I29" s="1163">
        <v>0</v>
      </c>
      <c r="J29" s="1191">
        <v>0</v>
      </c>
      <c r="K29" s="1164">
        <v>0</v>
      </c>
      <c r="L29" s="1163">
        <v>0</v>
      </c>
      <c r="M29" s="1191">
        <v>0</v>
      </c>
      <c r="N29" s="1164">
        <v>0</v>
      </c>
      <c r="O29" s="1163">
        <v>14</v>
      </c>
      <c r="P29" s="1191">
        <v>14</v>
      </c>
    </row>
    <row r="30" spans="1:30" ht="40.5" customHeight="1" thickBot="1" x14ac:dyDescent="0.4">
      <c r="A30" s="701" t="s">
        <v>73</v>
      </c>
      <c r="B30" s="1164">
        <v>12</v>
      </c>
      <c r="C30" s="1163">
        <v>2</v>
      </c>
      <c r="D30" s="1191">
        <v>14</v>
      </c>
      <c r="E30" s="1198">
        <v>6</v>
      </c>
      <c r="F30" s="1163">
        <v>2</v>
      </c>
      <c r="G30" s="1204">
        <v>8</v>
      </c>
      <c r="H30" s="1164">
        <v>7</v>
      </c>
      <c r="I30" s="1163">
        <v>0</v>
      </c>
      <c r="J30" s="1191">
        <v>7</v>
      </c>
      <c r="K30" s="1164">
        <v>9</v>
      </c>
      <c r="L30" s="1163">
        <v>3</v>
      </c>
      <c r="M30" s="1191">
        <v>12</v>
      </c>
      <c r="N30" s="1164">
        <v>34</v>
      </c>
      <c r="O30" s="1163">
        <v>7</v>
      </c>
      <c r="P30" s="1191">
        <v>41</v>
      </c>
    </row>
    <row r="31" spans="1:30" ht="35.25" customHeight="1" thickBot="1" x14ac:dyDescent="0.4">
      <c r="A31" s="1165" t="s">
        <v>10</v>
      </c>
      <c r="B31" s="1033">
        <v>64</v>
      </c>
      <c r="C31" s="1032">
        <v>238</v>
      </c>
      <c r="D31" s="1031">
        <v>302</v>
      </c>
      <c r="E31" s="1199">
        <v>60</v>
      </c>
      <c r="F31" s="1032">
        <v>249</v>
      </c>
      <c r="G31" s="1199">
        <v>309</v>
      </c>
      <c r="H31" s="1033">
        <v>73</v>
      </c>
      <c r="I31" s="1032">
        <v>107</v>
      </c>
      <c r="J31" s="1031">
        <v>180</v>
      </c>
      <c r="K31" s="1033">
        <v>59</v>
      </c>
      <c r="L31" s="1032">
        <v>51</v>
      </c>
      <c r="M31" s="1031">
        <v>110</v>
      </c>
      <c r="N31" s="1033">
        <v>256</v>
      </c>
      <c r="O31" s="1032">
        <v>645</v>
      </c>
      <c r="P31" s="1031">
        <v>901</v>
      </c>
    </row>
    <row r="32" spans="1:30" ht="26.1" customHeight="1" thickBot="1" x14ac:dyDescent="0.4">
      <c r="A32" s="1165" t="s">
        <v>14</v>
      </c>
      <c r="B32" s="1042"/>
      <c r="C32" s="1043"/>
      <c r="D32" s="1044"/>
      <c r="E32" s="1200"/>
      <c r="F32" s="1043"/>
      <c r="G32" s="1200"/>
      <c r="H32" s="1042"/>
      <c r="I32" s="1043"/>
      <c r="J32" s="1044"/>
      <c r="K32" s="1042"/>
      <c r="L32" s="1043"/>
      <c r="M32" s="1044"/>
      <c r="N32" s="1166"/>
      <c r="O32" s="1212"/>
      <c r="P32" s="702"/>
    </row>
    <row r="33" spans="1:16" ht="33" customHeight="1" thickBot="1" x14ac:dyDescent="0.4">
      <c r="A33" s="1165" t="s">
        <v>9</v>
      </c>
      <c r="B33" s="1167"/>
      <c r="C33" s="1168"/>
      <c r="D33" s="1169"/>
      <c r="E33" s="1201"/>
      <c r="F33" s="1168"/>
      <c r="G33" s="1205"/>
      <c r="H33" s="1167"/>
      <c r="I33" s="1168"/>
      <c r="J33" s="1169"/>
      <c r="K33" s="1167"/>
      <c r="L33" s="1168"/>
      <c r="M33" s="1169"/>
      <c r="N33" s="1213"/>
      <c r="O33" s="1170"/>
      <c r="P33" s="1214"/>
    </row>
    <row r="34" spans="1:16" ht="31.5" customHeight="1" thickBot="1" x14ac:dyDescent="0.4">
      <c r="A34" s="1159" t="s">
        <v>50</v>
      </c>
      <c r="B34" s="1160">
        <f t="shared" ref="B34:P34" si="2">SUM(B36:B45)</f>
        <v>0</v>
      </c>
      <c r="C34" s="1189">
        <f t="shared" si="2"/>
        <v>0</v>
      </c>
      <c r="D34" s="1190">
        <f t="shared" si="2"/>
        <v>0</v>
      </c>
      <c r="E34" s="1195">
        <f t="shared" si="2"/>
        <v>0</v>
      </c>
      <c r="F34" s="1189">
        <f t="shared" si="2"/>
        <v>0</v>
      </c>
      <c r="G34" s="1195">
        <f t="shared" si="2"/>
        <v>0</v>
      </c>
      <c r="H34" s="1160">
        <f t="shared" si="2"/>
        <v>0</v>
      </c>
      <c r="I34" s="1189">
        <f t="shared" si="2"/>
        <v>0</v>
      </c>
      <c r="J34" s="1190">
        <f t="shared" si="2"/>
        <v>0</v>
      </c>
      <c r="K34" s="1160">
        <f t="shared" si="2"/>
        <v>0</v>
      </c>
      <c r="L34" s="1189">
        <f t="shared" si="2"/>
        <v>0</v>
      </c>
      <c r="M34" s="1190">
        <f t="shared" si="2"/>
        <v>0</v>
      </c>
      <c r="N34" s="1160">
        <f t="shared" si="2"/>
        <v>0</v>
      </c>
      <c r="O34" s="1189">
        <f t="shared" si="2"/>
        <v>0</v>
      </c>
      <c r="P34" s="1190">
        <f t="shared" si="2"/>
        <v>0</v>
      </c>
    </row>
    <row r="35" spans="1:16" ht="25.5" customHeight="1" x14ac:dyDescent="0.35">
      <c r="A35" s="388" t="s">
        <v>58</v>
      </c>
      <c r="B35" s="1164">
        <v>0</v>
      </c>
      <c r="C35" s="1163">
        <v>0</v>
      </c>
      <c r="D35" s="1183">
        <v>0</v>
      </c>
      <c r="E35" s="1198">
        <v>0</v>
      </c>
      <c r="F35" s="1163">
        <v>0</v>
      </c>
      <c r="G35" s="1198">
        <v>0</v>
      </c>
      <c r="H35" s="1164">
        <v>0</v>
      </c>
      <c r="I35" s="1163">
        <v>0</v>
      </c>
      <c r="J35" s="1183">
        <v>0</v>
      </c>
      <c r="K35" s="1164">
        <v>0</v>
      </c>
      <c r="L35" s="1163">
        <v>0</v>
      </c>
      <c r="M35" s="1183">
        <v>0</v>
      </c>
      <c r="N35" s="1164">
        <v>0</v>
      </c>
      <c r="O35" s="1163">
        <v>0</v>
      </c>
      <c r="P35" s="1183">
        <v>0</v>
      </c>
    </row>
    <row r="36" spans="1:16" ht="25.5" customHeight="1" x14ac:dyDescent="0.35">
      <c r="A36" s="701" t="s">
        <v>69</v>
      </c>
      <c r="B36" s="1164">
        <v>0</v>
      </c>
      <c r="C36" s="1163">
        <v>0</v>
      </c>
      <c r="D36" s="1183">
        <v>0</v>
      </c>
      <c r="E36" s="1198">
        <v>0</v>
      </c>
      <c r="F36" s="1163">
        <v>0</v>
      </c>
      <c r="G36" s="1198">
        <v>0</v>
      </c>
      <c r="H36" s="1164">
        <v>0</v>
      </c>
      <c r="I36" s="1163">
        <v>0</v>
      </c>
      <c r="J36" s="1183">
        <v>0</v>
      </c>
      <c r="K36" s="1164">
        <v>0</v>
      </c>
      <c r="L36" s="1163">
        <v>0</v>
      </c>
      <c r="M36" s="1183">
        <v>0</v>
      </c>
      <c r="N36" s="1164">
        <v>0</v>
      </c>
      <c r="O36" s="1163">
        <v>0</v>
      </c>
      <c r="P36" s="1183">
        <v>0</v>
      </c>
    </row>
    <row r="37" spans="1:16" ht="25.5" customHeight="1" x14ac:dyDescent="0.35">
      <c r="A37" s="701" t="s">
        <v>91</v>
      </c>
      <c r="B37" s="1164">
        <v>0</v>
      </c>
      <c r="C37" s="1163">
        <v>0</v>
      </c>
      <c r="D37" s="1183">
        <v>0</v>
      </c>
      <c r="E37" s="1198">
        <v>0</v>
      </c>
      <c r="F37" s="1163">
        <v>0</v>
      </c>
      <c r="G37" s="1198">
        <v>0</v>
      </c>
      <c r="H37" s="1164">
        <v>0</v>
      </c>
      <c r="I37" s="1163">
        <v>0</v>
      </c>
      <c r="J37" s="1183">
        <v>0</v>
      </c>
      <c r="K37" s="1164">
        <v>0</v>
      </c>
      <c r="L37" s="1163">
        <v>0</v>
      </c>
      <c r="M37" s="1183">
        <v>0</v>
      </c>
      <c r="N37" s="1164">
        <v>0</v>
      </c>
      <c r="O37" s="1163">
        <v>0</v>
      </c>
      <c r="P37" s="1183">
        <v>0</v>
      </c>
    </row>
    <row r="38" spans="1:16" ht="25.5" customHeight="1" x14ac:dyDescent="0.35">
      <c r="A38" s="701" t="s">
        <v>70</v>
      </c>
      <c r="B38" s="1164">
        <v>0</v>
      </c>
      <c r="C38" s="1163">
        <v>0</v>
      </c>
      <c r="D38" s="1183">
        <v>0</v>
      </c>
      <c r="E38" s="1198">
        <v>0</v>
      </c>
      <c r="F38" s="1163">
        <v>0</v>
      </c>
      <c r="G38" s="1198">
        <v>0</v>
      </c>
      <c r="H38" s="1164">
        <v>0</v>
      </c>
      <c r="I38" s="1163">
        <v>0</v>
      </c>
      <c r="J38" s="1183">
        <v>0</v>
      </c>
      <c r="K38" s="1164">
        <v>0</v>
      </c>
      <c r="L38" s="1163">
        <v>0</v>
      </c>
      <c r="M38" s="1183">
        <v>0</v>
      </c>
      <c r="N38" s="1164">
        <v>0</v>
      </c>
      <c r="O38" s="1163">
        <v>0</v>
      </c>
      <c r="P38" s="1183">
        <v>0</v>
      </c>
    </row>
    <row r="39" spans="1:16" ht="32.25" customHeight="1" x14ac:dyDescent="0.35">
      <c r="A39" s="701" t="s">
        <v>71</v>
      </c>
      <c r="B39" s="1164">
        <v>0</v>
      </c>
      <c r="C39" s="1163">
        <v>0</v>
      </c>
      <c r="D39" s="1183">
        <v>0</v>
      </c>
      <c r="E39" s="1198">
        <v>0</v>
      </c>
      <c r="F39" s="1163">
        <v>0</v>
      </c>
      <c r="G39" s="1198">
        <v>0</v>
      </c>
      <c r="H39" s="1164">
        <v>0</v>
      </c>
      <c r="I39" s="1163">
        <v>0</v>
      </c>
      <c r="J39" s="1183">
        <v>0</v>
      </c>
      <c r="K39" s="1164">
        <v>0</v>
      </c>
      <c r="L39" s="1163">
        <v>0</v>
      </c>
      <c r="M39" s="1183">
        <v>0</v>
      </c>
      <c r="N39" s="1164">
        <v>0</v>
      </c>
      <c r="O39" s="1163">
        <v>0</v>
      </c>
      <c r="P39" s="1183">
        <v>0</v>
      </c>
    </row>
    <row r="40" spans="1:16" ht="25.5" customHeight="1" x14ac:dyDescent="0.35">
      <c r="A40" s="701" t="s">
        <v>72</v>
      </c>
      <c r="B40" s="1164">
        <v>0</v>
      </c>
      <c r="C40" s="1163">
        <v>0</v>
      </c>
      <c r="D40" s="1183">
        <v>0</v>
      </c>
      <c r="E40" s="1198">
        <v>0</v>
      </c>
      <c r="F40" s="1163">
        <v>0</v>
      </c>
      <c r="G40" s="1198">
        <v>0</v>
      </c>
      <c r="H40" s="1164">
        <v>0</v>
      </c>
      <c r="I40" s="1163">
        <v>0</v>
      </c>
      <c r="J40" s="1183">
        <v>0</v>
      </c>
      <c r="K40" s="1164">
        <v>0</v>
      </c>
      <c r="L40" s="1163">
        <v>0</v>
      </c>
      <c r="M40" s="1183">
        <v>0</v>
      </c>
      <c r="N40" s="1164">
        <v>0</v>
      </c>
      <c r="O40" s="1163">
        <v>0</v>
      </c>
      <c r="P40" s="1183">
        <v>0</v>
      </c>
    </row>
    <row r="41" spans="1:16" ht="25.5" customHeight="1" x14ac:dyDescent="0.35">
      <c r="A41" s="701" t="s">
        <v>24</v>
      </c>
      <c r="B41" s="1164">
        <v>0</v>
      </c>
      <c r="C41" s="1163">
        <v>0</v>
      </c>
      <c r="D41" s="1183">
        <v>0</v>
      </c>
      <c r="E41" s="1198">
        <v>0</v>
      </c>
      <c r="F41" s="1163">
        <v>0</v>
      </c>
      <c r="G41" s="1198">
        <v>0</v>
      </c>
      <c r="H41" s="1164">
        <v>0</v>
      </c>
      <c r="I41" s="1163">
        <v>0</v>
      </c>
      <c r="J41" s="1183">
        <v>0</v>
      </c>
      <c r="K41" s="1164">
        <v>0</v>
      </c>
      <c r="L41" s="1163">
        <v>0</v>
      </c>
      <c r="M41" s="1183">
        <v>0</v>
      </c>
      <c r="N41" s="1164">
        <v>0</v>
      </c>
      <c r="O41" s="1163">
        <v>0</v>
      </c>
      <c r="P41" s="1183">
        <v>0</v>
      </c>
    </row>
    <row r="42" spans="1:16" ht="36.75" customHeight="1" x14ac:dyDescent="0.35">
      <c r="A42" s="701" t="s">
        <v>95</v>
      </c>
      <c r="B42" s="1164">
        <v>0</v>
      </c>
      <c r="C42" s="1163">
        <v>0</v>
      </c>
      <c r="D42" s="1183">
        <v>0</v>
      </c>
      <c r="E42" s="1198">
        <v>0</v>
      </c>
      <c r="F42" s="1163">
        <v>0</v>
      </c>
      <c r="G42" s="1198">
        <v>0</v>
      </c>
      <c r="H42" s="1164">
        <v>0</v>
      </c>
      <c r="I42" s="1163">
        <v>0</v>
      </c>
      <c r="J42" s="1183">
        <v>0</v>
      </c>
      <c r="K42" s="1164">
        <v>0</v>
      </c>
      <c r="L42" s="1163">
        <v>0</v>
      </c>
      <c r="M42" s="1183">
        <v>0</v>
      </c>
      <c r="N42" s="1164">
        <v>0</v>
      </c>
      <c r="O42" s="1163">
        <v>0</v>
      </c>
      <c r="P42" s="1183">
        <v>0</v>
      </c>
    </row>
    <row r="43" spans="1:16" ht="33" customHeight="1" x14ac:dyDescent="0.35">
      <c r="A43" s="701" t="s">
        <v>93</v>
      </c>
      <c r="B43" s="1164">
        <v>0</v>
      </c>
      <c r="C43" s="1163">
        <v>0</v>
      </c>
      <c r="D43" s="1183">
        <v>0</v>
      </c>
      <c r="E43" s="1198">
        <v>0</v>
      </c>
      <c r="F43" s="1163">
        <v>0</v>
      </c>
      <c r="G43" s="1198">
        <v>0</v>
      </c>
      <c r="H43" s="1164">
        <v>0</v>
      </c>
      <c r="I43" s="1163">
        <v>0</v>
      </c>
      <c r="J43" s="1183">
        <v>0</v>
      </c>
      <c r="K43" s="1164">
        <v>0</v>
      </c>
      <c r="L43" s="1163">
        <v>0</v>
      </c>
      <c r="M43" s="1183">
        <v>0</v>
      </c>
      <c r="N43" s="1164">
        <v>0</v>
      </c>
      <c r="O43" s="1163">
        <v>0</v>
      </c>
      <c r="P43" s="1183">
        <v>0</v>
      </c>
    </row>
    <row r="44" spans="1:16" ht="35.25" customHeight="1" x14ac:dyDescent="0.35">
      <c r="A44" s="701" t="s">
        <v>94</v>
      </c>
      <c r="B44" s="1164">
        <v>0</v>
      </c>
      <c r="C44" s="1163">
        <v>0</v>
      </c>
      <c r="D44" s="1183">
        <v>0</v>
      </c>
      <c r="E44" s="1198">
        <v>0</v>
      </c>
      <c r="F44" s="1163">
        <v>0</v>
      </c>
      <c r="G44" s="1198">
        <v>0</v>
      </c>
      <c r="H44" s="1164">
        <v>0</v>
      </c>
      <c r="I44" s="1163">
        <v>0</v>
      </c>
      <c r="J44" s="1183">
        <v>0</v>
      </c>
      <c r="K44" s="1164">
        <v>0</v>
      </c>
      <c r="L44" s="1163">
        <v>0</v>
      </c>
      <c r="M44" s="1183">
        <v>0</v>
      </c>
      <c r="N44" s="1164">
        <v>0</v>
      </c>
      <c r="O44" s="1163">
        <v>0</v>
      </c>
      <c r="P44" s="1183">
        <v>0</v>
      </c>
    </row>
    <row r="45" spans="1:16" ht="40.5" customHeight="1" thickBot="1" x14ac:dyDescent="0.4">
      <c r="A45" s="701" t="s">
        <v>73</v>
      </c>
      <c r="B45" s="1164">
        <v>0</v>
      </c>
      <c r="C45" s="1163">
        <v>0</v>
      </c>
      <c r="D45" s="1183">
        <v>0</v>
      </c>
      <c r="E45" s="1198">
        <v>0</v>
      </c>
      <c r="F45" s="1163">
        <v>0</v>
      </c>
      <c r="G45" s="1198">
        <v>0</v>
      </c>
      <c r="H45" s="1164">
        <v>0</v>
      </c>
      <c r="I45" s="1163">
        <v>0</v>
      </c>
      <c r="J45" s="1183">
        <v>0</v>
      </c>
      <c r="K45" s="1164">
        <v>0</v>
      </c>
      <c r="L45" s="1163">
        <v>0</v>
      </c>
      <c r="M45" s="1183">
        <v>0</v>
      </c>
      <c r="N45" s="1164">
        <v>0</v>
      </c>
      <c r="O45" s="1163">
        <v>0</v>
      </c>
      <c r="P45" s="1183">
        <v>0</v>
      </c>
    </row>
    <row r="46" spans="1:16" ht="31.5" customHeight="1" thickBot="1" x14ac:dyDescent="0.4">
      <c r="A46" s="1162" t="s">
        <v>51</v>
      </c>
      <c r="B46" s="1160">
        <f t="shared" ref="B46:P46" si="3">SUM(B47:B57)</f>
        <v>64</v>
      </c>
      <c r="C46" s="1189">
        <f t="shared" si="3"/>
        <v>238</v>
      </c>
      <c r="D46" s="1190">
        <f t="shared" si="3"/>
        <v>302</v>
      </c>
      <c r="E46" s="1195">
        <f t="shared" si="3"/>
        <v>60</v>
      </c>
      <c r="F46" s="1189">
        <f t="shared" si="3"/>
        <v>248</v>
      </c>
      <c r="G46" s="1195">
        <f t="shared" si="3"/>
        <v>308</v>
      </c>
      <c r="H46" s="1160">
        <f t="shared" si="3"/>
        <v>73</v>
      </c>
      <c r="I46" s="1189">
        <f t="shared" si="3"/>
        <v>106</v>
      </c>
      <c r="J46" s="1190">
        <f t="shared" si="3"/>
        <v>179</v>
      </c>
      <c r="K46" s="1160">
        <f t="shared" si="3"/>
        <v>59</v>
      </c>
      <c r="L46" s="1189">
        <f t="shared" si="3"/>
        <v>51</v>
      </c>
      <c r="M46" s="1190">
        <f t="shared" si="3"/>
        <v>110</v>
      </c>
      <c r="N46" s="1160">
        <f t="shared" si="3"/>
        <v>256</v>
      </c>
      <c r="O46" s="1189">
        <f t="shared" si="3"/>
        <v>643</v>
      </c>
      <c r="P46" s="1190">
        <f t="shared" si="3"/>
        <v>899</v>
      </c>
    </row>
    <row r="47" spans="1:16" ht="29.25" customHeight="1" x14ac:dyDescent="0.35">
      <c r="A47" s="388" t="s">
        <v>58</v>
      </c>
      <c r="B47" s="1164">
        <v>0</v>
      </c>
      <c r="C47" s="1163">
        <v>66</v>
      </c>
      <c r="D47" s="1191">
        <v>66</v>
      </c>
      <c r="E47" s="1198">
        <v>0</v>
      </c>
      <c r="F47" s="1163">
        <v>62</v>
      </c>
      <c r="G47" s="1204">
        <v>62</v>
      </c>
      <c r="H47" s="1164">
        <v>17</v>
      </c>
      <c r="I47" s="1163">
        <v>17</v>
      </c>
      <c r="J47" s="1191">
        <v>34</v>
      </c>
      <c r="K47" s="1164">
        <v>0</v>
      </c>
      <c r="L47" s="1163">
        <v>0</v>
      </c>
      <c r="M47" s="1191">
        <v>0</v>
      </c>
      <c r="N47" s="1164">
        <v>17</v>
      </c>
      <c r="O47" s="1163">
        <v>145</v>
      </c>
      <c r="P47" s="1191">
        <v>162</v>
      </c>
    </row>
    <row r="48" spans="1:16" ht="33" customHeight="1" x14ac:dyDescent="0.35">
      <c r="A48" s="701" t="s">
        <v>69</v>
      </c>
      <c r="B48" s="1164">
        <v>0</v>
      </c>
      <c r="C48" s="1163">
        <v>1</v>
      </c>
      <c r="D48" s="1191">
        <v>1</v>
      </c>
      <c r="E48" s="1198">
        <v>0</v>
      </c>
      <c r="F48" s="1163">
        <v>3</v>
      </c>
      <c r="G48" s="1204">
        <v>3</v>
      </c>
      <c r="H48" s="1164">
        <v>25</v>
      </c>
      <c r="I48" s="1163">
        <v>56</v>
      </c>
      <c r="J48" s="1191">
        <v>81</v>
      </c>
      <c r="K48" s="1164">
        <v>22</v>
      </c>
      <c r="L48" s="1163">
        <v>28</v>
      </c>
      <c r="M48" s="1191">
        <v>50</v>
      </c>
      <c r="N48" s="1164">
        <v>47</v>
      </c>
      <c r="O48" s="1163">
        <v>88</v>
      </c>
      <c r="P48" s="1191">
        <v>135</v>
      </c>
    </row>
    <row r="49" spans="1:16" ht="31.5" customHeight="1" x14ac:dyDescent="0.35">
      <c r="A49" s="701" t="s">
        <v>91</v>
      </c>
      <c r="B49" s="1164">
        <v>24</v>
      </c>
      <c r="C49" s="1163">
        <v>80</v>
      </c>
      <c r="D49" s="1191">
        <v>104</v>
      </c>
      <c r="E49" s="1198">
        <v>29</v>
      </c>
      <c r="F49" s="1163">
        <v>101</v>
      </c>
      <c r="G49" s="1204">
        <v>130</v>
      </c>
      <c r="H49" s="1164">
        <v>0</v>
      </c>
      <c r="I49" s="1163">
        <v>0</v>
      </c>
      <c r="J49" s="1191">
        <v>0</v>
      </c>
      <c r="K49" s="1164">
        <v>0</v>
      </c>
      <c r="L49" s="1163">
        <v>0</v>
      </c>
      <c r="M49" s="1191">
        <v>0</v>
      </c>
      <c r="N49" s="1164">
        <v>53</v>
      </c>
      <c r="O49" s="1163">
        <v>181</v>
      </c>
      <c r="P49" s="1191">
        <v>234</v>
      </c>
    </row>
    <row r="50" spans="1:16" ht="27.75" customHeight="1" x14ac:dyDescent="0.35">
      <c r="A50" s="701" t="s">
        <v>70</v>
      </c>
      <c r="B50" s="1164"/>
      <c r="C50" s="1163"/>
      <c r="D50" s="1191"/>
      <c r="E50" s="1198"/>
      <c r="F50" s="1163"/>
      <c r="G50" s="1204"/>
      <c r="H50" s="1164"/>
      <c r="I50" s="1163"/>
      <c r="J50" s="1191"/>
      <c r="K50" s="1164"/>
      <c r="L50" s="1163"/>
      <c r="M50" s="1191"/>
      <c r="N50" s="1164"/>
      <c r="O50" s="1163"/>
      <c r="P50" s="1191"/>
    </row>
    <row r="51" spans="1:16" ht="38.85" customHeight="1" x14ac:dyDescent="0.35">
      <c r="A51" s="701" t="s">
        <v>71</v>
      </c>
      <c r="B51" s="1164">
        <v>8</v>
      </c>
      <c r="C51" s="1163">
        <v>1</v>
      </c>
      <c r="D51" s="1191">
        <v>9</v>
      </c>
      <c r="E51" s="1198">
        <v>8</v>
      </c>
      <c r="F51" s="1163">
        <v>0</v>
      </c>
      <c r="G51" s="1204">
        <v>8</v>
      </c>
      <c r="H51" s="1164">
        <v>6</v>
      </c>
      <c r="I51" s="1163">
        <v>0</v>
      </c>
      <c r="J51" s="1191">
        <v>6</v>
      </c>
      <c r="K51" s="1164">
        <v>7</v>
      </c>
      <c r="L51" s="1163">
        <v>0</v>
      </c>
      <c r="M51" s="1191">
        <v>7</v>
      </c>
      <c r="N51" s="1164">
        <v>29</v>
      </c>
      <c r="O51" s="1163">
        <v>1</v>
      </c>
      <c r="P51" s="1191">
        <v>30</v>
      </c>
    </row>
    <row r="52" spans="1:16" ht="29.25" customHeight="1" x14ac:dyDescent="0.35">
      <c r="A52" s="701" t="s">
        <v>72</v>
      </c>
      <c r="B52" s="1164">
        <v>10</v>
      </c>
      <c r="C52" s="1163">
        <v>0</v>
      </c>
      <c r="D52" s="1191">
        <v>10</v>
      </c>
      <c r="E52" s="1198">
        <v>5</v>
      </c>
      <c r="F52" s="1163">
        <v>0</v>
      </c>
      <c r="G52" s="1204">
        <v>5</v>
      </c>
      <c r="H52" s="1164">
        <v>5</v>
      </c>
      <c r="I52" s="1163">
        <v>0</v>
      </c>
      <c r="J52" s="1191">
        <v>5</v>
      </c>
      <c r="K52" s="1164">
        <v>7</v>
      </c>
      <c r="L52" s="1163">
        <v>0</v>
      </c>
      <c r="M52" s="1191">
        <v>7</v>
      </c>
      <c r="N52" s="1164">
        <v>27</v>
      </c>
      <c r="O52" s="1163">
        <v>0</v>
      </c>
      <c r="P52" s="1191">
        <v>27</v>
      </c>
    </row>
    <row r="53" spans="1:16" ht="29.25" customHeight="1" x14ac:dyDescent="0.35">
      <c r="A53" s="701" t="s">
        <v>24</v>
      </c>
      <c r="B53" s="1164">
        <v>10</v>
      </c>
      <c r="C53" s="1163">
        <v>32</v>
      </c>
      <c r="D53" s="1191">
        <v>42</v>
      </c>
      <c r="E53" s="1198">
        <v>12</v>
      </c>
      <c r="F53" s="1163">
        <v>25</v>
      </c>
      <c r="G53" s="1204">
        <v>37</v>
      </c>
      <c r="H53" s="1164">
        <v>13</v>
      </c>
      <c r="I53" s="1163">
        <v>33</v>
      </c>
      <c r="J53" s="1191">
        <v>46</v>
      </c>
      <c r="K53" s="1164">
        <v>14</v>
      </c>
      <c r="L53" s="1163">
        <v>20</v>
      </c>
      <c r="M53" s="1191">
        <v>34</v>
      </c>
      <c r="N53" s="1164">
        <v>49</v>
      </c>
      <c r="O53" s="1163">
        <v>110</v>
      </c>
      <c r="P53" s="1191">
        <v>159</v>
      </c>
    </row>
    <row r="54" spans="1:16" ht="25.5" customHeight="1" x14ac:dyDescent="0.35">
      <c r="A54" s="701" t="s">
        <v>95</v>
      </c>
      <c r="B54" s="1164">
        <v>0</v>
      </c>
      <c r="C54" s="1163">
        <v>28</v>
      </c>
      <c r="D54" s="1191">
        <v>28</v>
      </c>
      <c r="E54" s="1198">
        <v>0</v>
      </c>
      <c r="F54" s="1163">
        <v>30</v>
      </c>
      <c r="G54" s="1204">
        <v>30</v>
      </c>
      <c r="H54" s="1164">
        <v>0</v>
      </c>
      <c r="I54" s="1163">
        <v>0</v>
      </c>
      <c r="J54" s="1191">
        <v>0</v>
      </c>
      <c r="K54" s="1164">
        <v>0</v>
      </c>
      <c r="L54" s="1163">
        <v>0</v>
      </c>
      <c r="M54" s="1191">
        <v>0</v>
      </c>
      <c r="N54" s="1164">
        <v>0</v>
      </c>
      <c r="O54" s="1163">
        <v>58</v>
      </c>
      <c r="P54" s="1191">
        <v>58</v>
      </c>
    </row>
    <row r="55" spans="1:16" ht="35.25" customHeight="1" x14ac:dyDescent="0.35">
      <c r="A55" s="701" t="s">
        <v>93</v>
      </c>
      <c r="B55" s="1164">
        <v>0</v>
      </c>
      <c r="C55" s="1163">
        <v>22</v>
      </c>
      <c r="D55" s="1191">
        <v>22</v>
      </c>
      <c r="E55" s="1198">
        <v>0</v>
      </c>
      <c r="F55" s="1163">
        <v>17</v>
      </c>
      <c r="G55" s="1204">
        <v>17</v>
      </c>
      <c r="H55" s="1164">
        <v>0</v>
      </c>
      <c r="I55" s="1163">
        <v>0</v>
      </c>
      <c r="J55" s="1191">
        <v>0</v>
      </c>
      <c r="K55" s="1164">
        <v>0</v>
      </c>
      <c r="L55" s="1163">
        <v>0</v>
      </c>
      <c r="M55" s="1191">
        <v>0</v>
      </c>
      <c r="N55" s="1164">
        <v>0</v>
      </c>
      <c r="O55" s="1163">
        <v>39</v>
      </c>
      <c r="P55" s="1191">
        <v>39</v>
      </c>
    </row>
    <row r="56" spans="1:16" ht="33" customHeight="1" x14ac:dyDescent="0.35">
      <c r="A56" s="701" t="s">
        <v>94</v>
      </c>
      <c r="B56" s="1164">
        <v>0</v>
      </c>
      <c r="C56" s="1163">
        <v>6</v>
      </c>
      <c r="D56" s="1191">
        <v>6</v>
      </c>
      <c r="E56" s="1198">
        <v>0</v>
      </c>
      <c r="F56" s="1163">
        <v>8</v>
      </c>
      <c r="G56" s="1204">
        <v>8</v>
      </c>
      <c r="H56" s="1164">
        <v>0</v>
      </c>
      <c r="I56" s="1163">
        <v>0</v>
      </c>
      <c r="J56" s="1191">
        <v>0</v>
      </c>
      <c r="K56" s="1164">
        <v>0</v>
      </c>
      <c r="L56" s="1163">
        <v>0</v>
      </c>
      <c r="M56" s="1191">
        <v>0</v>
      </c>
      <c r="N56" s="1164">
        <v>0</v>
      </c>
      <c r="O56" s="1163">
        <v>14</v>
      </c>
      <c r="P56" s="1191">
        <v>14</v>
      </c>
    </row>
    <row r="57" spans="1:16" ht="39" customHeight="1" thickBot="1" x14ac:dyDescent="0.4">
      <c r="A57" s="701" t="s">
        <v>73</v>
      </c>
      <c r="B57" s="1164">
        <v>12</v>
      </c>
      <c r="C57" s="1163">
        <v>2</v>
      </c>
      <c r="D57" s="1191">
        <v>14</v>
      </c>
      <c r="E57" s="1198">
        <v>6</v>
      </c>
      <c r="F57" s="1163">
        <v>2</v>
      </c>
      <c r="G57" s="1204">
        <v>8</v>
      </c>
      <c r="H57" s="1164">
        <v>7</v>
      </c>
      <c r="I57" s="1163">
        <v>0</v>
      </c>
      <c r="J57" s="1191">
        <v>7</v>
      </c>
      <c r="K57" s="1164">
        <v>9</v>
      </c>
      <c r="L57" s="1163">
        <v>3</v>
      </c>
      <c r="M57" s="1191">
        <v>12</v>
      </c>
      <c r="N57" s="1164">
        <v>34</v>
      </c>
      <c r="O57" s="1163">
        <v>7</v>
      </c>
      <c r="P57" s="1191">
        <v>41</v>
      </c>
    </row>
    <row r="58" spans="1:16" ht="31.5" customHeight="1" thickBot="1" x14ac:dyDescent="0.4">
      <c r="A58" s="1171" t="s">
        <v>6</v>
      </c>
      <c r="B58" s="1160">
        <f t="shared" ref="B58:P58" si="4">B34+B46</f>
        <v>64</v>
      </c>
      <c r="C58" s="1189">
        <f t="shared" si="4"/>
        <v>238</v>
      </c>
      <c r="D58" s="1190">
        <f t="shared" si="4"/>
        <v>302</v>
      </c>
      <c r="E58" s="1195">
        <f t="shared" si="4"/>
        <v>60</v>
      </c>
      <c r="F58" s="1189">
        <f t="shared" si="4"/>
        <v>248</v>
      </c>
      <c r="G58" s="1195">
        <f t="shared" si="4"/>
        <v>308</v>
      </c>
      <c r="H58" s="1160">
        <f t="shared" si="4"/>
        <v>73</v>
      </c>
      <c r="I58" s="1189">
        <f t="shared" si="4"/>
        <v>106</v>
      </c>
      <c r="J58" s="1190">
        <f t="shared" si="4"/>
        <v>179</v>
      </c>
      <c r="K58" s="1160">
        <f t="shared" si="4"/>
        <v>59</v>
      </c>
      <c r="L58" s="1189">
        <f t="shared" si="4"/>
        <v>51</v>
      </c>
      <c r="M58" s="1190">
        <f t="shared" si="4"/>
        <v>110</v>
      </c>
      <c r="N58" s="1160">
        <f t="shared" si="4"/>
        <v>256</v>
      </c>
      <c r="O58" s="1189">
        <f t="shared" si="4"/>
        <v>643</v>
      </c>
      <c r="P58" s="1190">
        <f t="shared" si="4"/>
        <v>899</v>
      </c>
    </row>
    <row r="59" spans="1:16" ht="36" customHeight="1" thickBot="1" x14ac:dyDescent="0.4">
      <c r="A59" s="389" t="s">
        <v>15</v>
      </c>
      <c r="B59" s="1045"/>
      <c r="C59" s="1046"/>
      <c r="D59" s="1047"/>
      <c r="E59" s="1202"/>
      <c r="F59" s="1046"/>
      <c r="G59" s="1202"/>
      <c r="H59" s="1045"/>
      <c r="I59" s="1046"/>
      <c r="J59" s="1047"/>
      <c r="K59" s="1045"/>
      <c r="L59" s="1046"/>
      <c r="M59" s="1047"/>
      <c r="N59" s="1048"/>
      <c r="O59" s="1049"/>
      <c r="P59" s="1050"/>
    </row>
    <row r="60" spans="1:16" ht="35.25" customHeight="1" thickBot="1" x14ac:dyDescent="0.4">
      <c r="A60" s="1159" t="s">
        <v>50</v>
      </c>
      <c r="B60" s="1160">
        <f t="shared" ref="B60:P60" si="5">SUM(B61:B71)</f>
        <v>0</v>
      </c>
      <c r="C60" s="1189">
        <f t="shared" si="5"/>
        <v>0</v>
      </c>
      <c r="D60" s="1190">
        <f t="shared" si="5"/>
        <v>0</v>
      </c>
      <c r="E60" s="1195">
        <f t="shared" si="5"/>
        <v>0</v>
      </c>
      <c r="F60" s="1189">
        <f t="shared" si="5"/>
        <v>0</v>
      </c>
      <c r="G60" s="1195">
        <f t="shared" si="5"/>
        <v>0</v>
      </c>
      <c r="H60" s="1160">
        <f t="shared" si="5"/>
        <v>0</v>
      </c>
      <c r="I60" s="1189">
        <f t="shared" si="5"/>
        <v>0</v>
      </c>
      <c r="J60" s="1190">
        <f t="shared" si="5"/>
        <v>0</v>
      </c>
      <c r="K60" s="1160">
        <f t="shared" si="5"/>
        <v>0</v>
      </c>
      <c r="L60" s="1189">
        <f t="shared" si="5"/>
        <v>0</v>
      </c>
      <c r="M60" s="1190">
        <f t="shared" si="5"/>
        <v>0</v>
      </c>
      <c r="N60" s="1160">
        <f t="shared" si="5"/>
        <v>0</v>
      </c>
      <c r="O60" s="1189">
        <f t="shared" si="5"/>
        <v>0</v>
      </c>
      <c r="P60" s="1190">
        <f t="shared" si="5"/>
        <v>0</v>
      </c>
    </row>
    <row r="61" spans="1:16" ht="29.25" customHeight="1" x14ac:dyDescent="0.35">
      <c r="A61" s="388" t="s">
        <v>58</v>
      </c>
      <c r="B61" s="1164">
        <v>0</v>
      </c>
      <c r="C61" s="1163">
        <v>0</v>
      </c>
      <c r="D61" s="1183">
        <v>0</v>
      </c>
      <c r="E61" s="1198">
        <v>0</v>
      </c>
      <c r="F61" s="1163">
        <v>0</v>
      </c>
      <c r="G61" s="1198">
        <v>0</v>
      </c>
      <c r="H61" s="1164">
        <v>0</v>
      </c>
      <c r="I61" s="1163">
        <v>0</v>
      </c>
      <c r="J61" s="1183">
        <v>0</v>
      </c>
      <c r="K61" s="1164">
        <v>0</v>
      </c>
      <c r="L61" s="1163">
        <v>0</v>
      </c>
      <c r="M61" s="1183">
        <v>0</v>
      </c>
      <c r="N61" s="1164">
        <v>0</v>
      </c>
      <c r="O61" s="1163">
        <v>0</v>
      </c>
      <c r="P61" s="1183">
        <v>0</v>
      </c>
    </row>
    <row r="62" spans="1:16" ht="40.5" customHeight="1" x14ac:dyDescent="0.35">
      <c r="A62" s="701" t="s">
        <v>69</v>
      </c>
      <c r="B62" s="1164">
        <v>0</v>
      </c>
      <c r="C62" s="1163">
        <v>0</v>
      </c>
      <c r="D62" s="1183">
        <v>0</v>
      </c>
      <c r="E62" s="1198">
        <v>0</v>
      </c>
      <c r="F62" s="1163">
        <v>0</v>
      </c>
      <c r="G62" s="1198">
        <v>0</v>
      </c>
      <c r="H62" s="1164">
        <v>0</v>
      </c>
      <c r="I62" s="1163">
        <v>0</v>
      </c>
      <c r="J62" s="1183">
        <v>0</v>
      </c>
      <c r="K62" s="1164">
        <v>0</v>
      </c>
      <c r="L62" s="1163">
        <v>0</v>
      </c>
      <c r="M62" s="1183">
        <v>0</v>
      </c>
      <c r="N62" s="1164">
        <v>0</v>
      </c>
      <c r="O62" s="1163">
        <v>0</v>
      </c>
      <c r="P62" s="1183">
        <v>0</v>
      </c>
    </row>
    <row r="63" spans="1:16" ht="39" customHeight="1" x14ac:dyDescent="0.35">
      <c r="A63" s="701" t="s">
        <v>91</v>
      </c>
      <c r="B63" s="1164">
        <v>0</v>
      </c>
      <c r="C63" s="1163">
        <v>0</v>
      </c>
      <c r="D63" s="1183">
        <v>0</v>
      </c>
      <c r="E63" s="1198">
        <v>0</v>
      </c>
      <c r="F63" s="1163">
        <v>0</v>
      </c>
      <c r="G63" s="1198">
        <v>0</v>
      </c>
      <c r="H63" s="1164">
        <v>0</v>
      </c>
      <c r="I63" s="1163">
        <v>0</v>
      </c>
      <c r="J63" s="1183">
        <v>0</v>
      </c>
      <c r="K63" s="1164">
        <v>0</v>
      </c>
      <c r="L63" s="1163">
        <v>0</v>
      </c>
      <c r="M63" s="1183">
        <v>0</v>
      </c>
      <c r="N63" s="1164">
        <v>0</v>
      </c>
      <c r="O63" s="1163">
        <v>0</v>
      </c>
      <c r="P63" s="1183">
        <v>0</v>
      </c>
    </row>
    <row r="64" spans="1:16" ht="39" customHeight="1" x14ac:dyDescent="0.35">
      <c r="A64" s="701" t="s">
        <v>70</v>
      </c>
      <c r="B64" s="1164">
        <v>0</v>
      </c>
      <c r="C64" s="1163">
        <v>0</v>
      </c>
      <c r="D64" s="1183">
        <v>0</v>
      </c>
      <c r="E64" s="1198">
        <v>0</v>
      </c>
      <c r="F64" s="1163">
        <v>0</v>
      </c>
      <c r="G64" s="1198">
        <v>0</v>
      </c>
      <c r="H64" s="1164">
        <v>0</v>
      </c>
      <c r="I64" s="1163">
        <v>0</v>
      </c>
      <c r="J64" s="1183">
        <v>0</v>
      </c>
      <c r="K64" s="1164">
        <v>0</v>
      </c>
      <c r="L64" s="1163">
        <v>0</v>
      </c>
      <c r="M64" s="1183">
        <v>0</v>
      </c>
      <c r="N64" s="1164">
        <v>0</v>
      </c>
      <c r="O64" s="1163">
        <v>0</v>
      </c>
      <c r="P64" s="1183">
        <v>0</v>
      </c>
    </row>
    <row r="65" spans="1:16" ht="41.45" customHeight="1" x14ac:dyDescent="0.35">
      <c r="A65" s="701" t="s">
        <v>71</v>
      </c>
      <c r="B65" s="1164">
        <v>0</v>
      </c>
      <c r="C65" s="1163">
        <v>0</v>
      </c>
      <c r="D65" s="1183">
        <v>0</v>
      </c>
      <c r="E65" s="1198">
        <v>0</v>
      </c>
      <c r="F65" s="1163">
        <v>0</v>
      </c>
      <c r="G65" s="1198">
        <v>0</v>
      </c>
      <c r="H65" s="1164">
        <v>0</v>
      </c>
      <c r="I65" s="1163">
        <v>0</v>
      </c>
      <c r="J65" s="1183">
        <v>0</v>
      </c>
      <c r="K65" s="1164">
        <v>0</v>
      </c>
      <c r="L65" s="1163">
        <v>0</v>
      </c>
      <c r="M65" s="1183">
        <v>0</v>
      </c>
      <c r="N65" s="1164">
        <v>0</v>
      </c>
      <c r="O65" s="1163">
        <v>0</v>
      </c>
      <c r="P65" s="1183">
        <v>0</v>
      </c>
    </row>
    <row r="66" spans="1:16" ht="39" customHeight="1" x14ac:dyDescent="0.35">
      <c r="A66" s="701" t="s">
        <v>72</v>
      </c>
      <c r="B66" s="1164">
        <v>0</v>
      </c>
      <c r="C66" s="1163">
        <v>0</v>
      </c>
      <c r="D66" s="1183">
        <v>0</v>
      </c>
      <c r="E66" s="1198">
        <v>0</v>
      </c>
      <c r="F66" s="1163">
        <v>0</v>
      </c>
      <c r="G66" s="1198">
        <v>0</v>
      </c>
      <c r="H66" s="1164">
        <v>0</v>
      </c>
      <c r="I66" s="1163">
        <v>0</v>
      </c>
      <c r="J66" s="1183">
        <v>0</v>
      </c>
      <c r="K66" s="1164">
        <v>0</v>
      </c>
      <c r="L66" s="1163">
        <v>0</v>
      </c>
      <c r="M66" s="1183">
        <v>0</v>
      </c>
      <c r="N66" s="1164">
        <v>0</v>
      </c>
      <c r="O66" s="1163">
        <v>0</v>
      </c>
      <c r="P66" s="1183">
        <v>0</v>
      </c>
    </row>
    <row r="67" spans="1:16" ht="35.25" customHeight="1" x14ac:dyDescent="0.35">
      <c r="A67" s="701" t="s">
        <v>24</v>
      </c>
      <c r="B67" s="1164">
        <v>0</v>
      </c>
      <c r="C67" s="1163">
        <v>0</v>
      </c>
      <c r="D67" s="1183">
        <v>0</v>
      </c>
      <c r="E67" s="1198">
        <v>0</v>
      </c>
      <c r="F67" s="1163">
        <v>0</v>
      </c>
      <c r="G67" s="1198">
        <v>0</v>
      </c>
      <c r="H67" s="1164">
        <v>0</v>
      </c>
      <c r="I67" s="1163">
        <v>0</v>
      </c>
      <c r="J67" s="1183">
        <v>0</v>
      </c>
      <c r="K67" s="1164">
        <v>0</v>
      </c>
      <c r="L67" s="1163">
        <v>0</v>
      </c>
      <c r="M67" s="1183">
        <v>0</v>
      </c>
      <c r="N67" s="1164">
        <v>0</v>
      </c>
      <c r="O67" s="1163">
        <v>0</v>
      </c>
      <c r="P67" s="1183">
        <v>0</v>
      </c>
    </row>
    <row r="68" spans="1:16" ht="38.25" customHeight="1" x14ac:dyDescent="0.35">
      <c r="A68" s="701" t="s">
        <v>95</v>
      </c>
      <c r="B68" s="1164">
        <v>0</v>
      </c>
      <c r="C68" s="1163">
        <v>0</v>
      </c>
      <c r="D68" s="1183">
        <v>0</v>
      </c>
      <c r="E68" s="1198">
        <v>0</v>
      </c>
      <c r="F68" s="1163">
        <v>0</v>
      </c>
      <c r="G68" s="1198">
        <v>0</v>
      </c>
      <c r="H68" s="1164">
        <v>0</v>
      </c>
      <c r="I68" s="1163">
        <v>0</v>
      </c>
      <c r="J68" s="1183">
        <v>0</v>
      </c>
      <c r="K68" s="1164">
        <v>0</v>
      </c>
      <c r="L68" s="1163">
        <v>0</v>
      </c>
      <c r="M68" s="1183">
        <v>0</v>
      </c>
      <c r="N68" s="1164">
        <v>0</v>
      </c>
      <c r="O68" s="1163">
        <v>0</v>
      </c>
      <c r="P68" s="1183">
        <v>0</v>
      </c>
    </row>
    <row r="69" spans="1:16" ht="35.25" customHeight="1" x14ac:dyDescent="0.35">
      <c r="A69" s="701" t="s">
        <v>93</v>
      </c>
      <c r="B69" s="1164">
        <v>0</v>
      </c>
      <c r="C69" s="1163">
        <v>0</v>
      </c>
      <c r="D69" s="1183">
        <v>0</v>
      </c>
      <c r="E69" s="1198">
        <v>0</v>
      </c>
      <c r="F69" s="1163">
        <v>0</v>
      </c>
      <c r="G69" s="1198">
        <v>0</v>
      </c>
      <c r="H69" s="1164">
        <v>0</v>
      </c>
      <c r="I69" s="1163">
        <v>0</v>
      </c>
      <c r="J69" s="1183">
        <v>0</v>
      </c>
      <c r="K69" s="1164">
        <v>0</v>
      </c>
      <c r="L69" s="1163">
        <v>0</v>
      </c>
      <c r="M69" s="1183">
        <v>0</v>
      </c>
      <c r="N69" s="1164">
        <v>0</v>
      </c>
      <c r="O69" s="1163">
        <v>0</v>
      </c>
      <c r="P69" s="1183">
        <v>0</v>
      </c>
    </row>
    <row r="70" spans="1:16" ht="36.75" customHeight="1" x14ac:dyDescent="0.35">
      <c r="A70" s="701" t="s">
        <v>94</v>
      </c>
      <c r="B70" s="1164">
        <v>0</v>
      </c>
      <c r="C70" s="1163">
        <v>0</v>
      </c>
      <c r="D70" s="1183">
        <v>0</v>
      </c>
      <c r="E70" s="1198">
        <v>0</v>
      </c>
      <c r="F70" s="1163">
        <v>0</v>
      </c>
      <c r="G70" s="1198">
        <v>0</v>
      </c>
      <c r="H70" s="1164">
        <v>0</v>
      </c>
      <c r="I70" s="1163">
        <v>0</v>
      </c>
      <c r="J70" s="1183">
        <v>0</v>
      </c>
      <c r="K70" s="1164">
        <v>0</v>
      </c>
      <c r="L70" s="1163">
        <v>0</v>
      </c>
      <c r="M70" s="1183">
        <v>0</v>
      </c>
      <c r="N70" s="1164">
        <v>0</v>
      </c>
      <c r="O70" s="1163">
        <v>0</v>
      </c>
      <c r="P70" s="1183">
        <v>0</v>
      </c>
    </row>
    <row r="71" spans="1:16" ht="35.25" customHeight="1" thickBot="1" x14ac:dyDescent="0.4">
      <c r="A71" s="701" t="s">
        <v>73</v>
      </c>
      <c r="B71" s="1164">
        <v>0</v>
      </c>
      <c r="C71" s="1163">
        <v>0</v>
      </c>
      <c r="D71" s="1183">
        <v>0</v>
      </c>
      <c r="E71" s="1198">
        <v>0</v>
      </c>
      <c r="F71" s="1163">
        <v>0</v>
      </c>
      <c r="G71" s="1198">
        <v>0</v>
      </c>
      <c r="H71" s="1164">
        <v>0</v>
      </c>
      <c r="I71" s="1163">
        <v>0</v>
      </c>
      <c r="J71" s="1183">
        <v>0</v>
      </c>
      <c r="K71" s="1164">
        <v>0</v>
      </c>
      <c r="L71" s="1163">
        <v>0</v>
      </c>
      <c r="M71" s="1183">
        <v>0</v>
      </c>
      <c r="N71" s="1164">
        <v>0</v>
      </c>
      <c r="O71" s="1163">
        <v>0</v>
      </c>
      <c r="P71" s="1183">
        <v>0</v>
      </c>
    </row>
    <row r="72" spans="1:16" ht="39" customHeight="1" thickBot="1" x14ac:dyDescent="0.4">
      <c r="A72" s="1162" t="s">
        <v>51</v>
      </c>
      <c r="B72" s="1160">
        <f t="shared" ref="B72:P72" si="6">SUM(B73:B83)</f>
        <v>0</v>
      </c>
      <c r="C72" s="1189">
        <f t="shared" si="6"/>
        <v>0</v>
      </c>
      <c r="D72" s="1190">
        <f t="shared" si="6"/>
        <v>0</v>
      </c>
      <c r="E72" s="1195">
        <f t="shared" si="6"/>
        <v>0</v>
      </c>
      <c r="F72" s="1189">
        <f t="shared" si="6"/>
        <v>1</v>
      </c>
      <c r="G72" s="1195">
        <f t="shared" si="6"/>
        <v>1</v>
      </c>
      <c r="H72" s="1160">
        <f t="shared" si="6"/>
        <v>0</v>
      </c>
      <c r="I72" s="1189">
        <f t="shared" si="6"/>
        <v>1</v>
      </c>
      <c r="J72" s="1190">
        <f t="shared" si="6"/>
        <v>1</v>
      </c>
      <c r="K72" s="1160">
        <f t="shared" si="6"/>
        <v>0</v>
      </c>
      <c r="L72" s="1189">
        <f t="shared" si="6"/>
        <v>0</v>
      </c>
      <c r="M72" s="1190">
        <f t="shared" si="6"/>
        <v>0</v>
      </c>
      <c r="N72" s="1160">
        <f t="shared" si="6"/>
        <v>0</v>
      </c>
      <c r="O72" s="1189">
        <f t="shared" si="6"/>
        <v>2</v>
      </c>
      <c r="P72" s="1190">
        <f t="shared" si="6"/>
        <v>2</v>
      </c>
    </row>
    <row r="73" spans="1:16" ht="25.5" customHeight="1" x14ac:dyDescent="0.35">
      <c r="A73" s="388" t="s">
        <v>58</v>
      </c>
      <c r="B73" s="1164">
        <v>0</v>
      </c>
      <c r="C73" s="1163">
        <v>0</v>
      </c>
      <c r="D73" s="1191">
        <v>0</v>
      </c>
      <c r="E73" s="1198">
        <v>0</v>
      </c>
      <c r="F73" s="1163">
        <v>0</v>
      </c>
      <c r="G73" s="1204">
        <v>0</v>
      </c>
      <c r="H73" s="1164">
        <v>0</v>
      </c>
      <c r="I73" s="1163">
        <v>1</v>
      </c>
      <c r="J73" s="1191">
        <v>1</v>
      </c>
      <c r="K73" s="1164">
        <v>0</v>
      </c>
      <c r="L73" s="1163">
        <v>0</v>
      </c>
      <c r="M73" s="1191">
        <v>0</v>
      </c>
      <c r="N73" s="1164">
        <v>0</v>
      </c>
      <c r="O73" s="1163">
        <v>1</v>
      </c>
      <c r="P73" s="1191">
        <v>1</v>
      </c>
    </row>
    <row r="74" spans="1:16" ht="25.5" customHeight="1" x14ac:dyDescent="0.35">
      <c r="A74" s="701" t="s">
        <v>69</v>
      </c>
      <c r="B74" s="1164">
        <v>0</v>
      </c>
      <c r="C74" s="1163">
        <v>0</v>
      </c>
      <c r="D74" s="1183">
        <v>0</v>
      </c>
      <c r="E74" s="1198">
        <v>0</v>
      </c>
      <c r="F74" s="1163">
        <v>0</v>
      </c>
      <c r="G74" s="1198">
        <v>0</v>
      </c>
      <c r="H74" s="1164">
        <v>0</v>
      </c>
      <c r="I74" s="1163">
        <v>0</v>
      </c>
      <c r="J74" s="1183">
        <v>0</v>
      </c>
      <c r="K74" s="1164">
        <v>0</v>
      </c>
      <c r="L74" s="1163">
        <v>0</v>
      </c>
      <c r="M74" s="1183">
        <v>0</v>
      </c>
      <c r="N74" s="1164">
        <v>0</v>
      </c>
      <c r="O74" s="1163">
        <v>0</v>
      </c>
      <c r="P74" s="1183">
        <v>0</v>
      </c>
    </row>
    <row r="75" spans="1:16" ht="25.5" customHeight="1" x14ac:dyDescent="0.35">
      <c r="A75" s="701" t="s">
        <v>91</v>
      </c>
      <c r="B75" s="1164">
        <v>0</v>
      </c>
      <c r="C75" s="1163">
        <v>0</v>
      </c>
      <c r="D75" s="1191">
        <v>0</v>
      </c>
      <c r="E75" s="1198">
        <v>0</v>
      </c>
      <c r="F75" s="1163">
        <v>1</v>
      </c>
      <c r="G75" s="1204">
        <v>1</v>
      </c>
      <c r="H75" s="1164">
        <v>0</v>
      </c>
      <c r="I75" s="1163">
        <v>0</v>
      </c>
      <c r="J75" s="1191">
        <v>0</v>
      </c>
      <c r="K75" s="1164">
        <v>0</v>
      </c>
      <c r="L75" s="1163">
        <v>0</v>
      </c>
      <c r="M75" s="1191">
        <v>0</v>
      </c>
      <c r="N75" s="1164">
        <v>0</v>
      </c>
      <c r="O75" s="1163">
        <v>1</v>
      </c>
      <c r="P75" s="1191">
        <v>1</v>
      </c>
    </row>
    <row r="76" spans="1:16" ht="33" customHeight="1" x14ac:dyDescent="0.35">
      <c r="A76" s="701" t="s">
        <v>70</v>
      </c>
      <c r="B76" s="1164">
        <v>0</v>
      </c>
      <c r="C76" s="1163">
        <v>0</v>
      </c>
      <c r="D76" s="1183">
        <v>0</v>
      </c>
      <c r="E76" s="1198">
        <v>0</v>
      </c>
      <c r="F76" s="1163">
        <v>0</v>
      </c>
      <c r="G76" s="1198">
        <v>0</v>
      </c>
      <c r="H76" s="1164">
        <v>0</v>
      </c>
      <c r="I76" s="1163">
        <v>0</v>
      </c>
      <c r="J76" s="1183">
        <v>0</v>
      </c>
      <c r="K76" s="1164">
        <v>0</v>
      </c>
      <c r="L76" s="1163">
        <v>0</v>
      </c>
      <c r="M76" s="1183">
        <v>0</v>
      </c>
      <c r="N76" s="1164">
        <v>0</v>
      </c>
      <c r="O76" s="1163">
        <v>0</v>
      </c>
      <c r="P76" s="1183">
        <v>0</v>
      </c>
    </row>
    <row r="77" spans="1:16" ht="38.25" customHeight="1" x14ac:dyDescent="0.35">
      <c r="A77" s="701" t="s">
        <v>71</v>
      </c>
      <c r="B77" s="1164">
        <v>0</v>
      </c>
      <c r="C77" s="1163">
        <v>0</v>
      </c>
      <c r="D77" s="1183">
        <v>0</v>
      </c>
      <c r="E77" s="1198">
        <v>0</v>
      </c>
      <c r="F77" s="1163">
        <v>0</v>
      </c>
      <c r="G77" s="1198">
        <v>0</v>
      </c>
      <c r="H77" s="1164">
        <v>0</v>
      </c>
      <c r="I77" s="1163">
        <v>0</v>
      </c>
      <c r="J77" s="1183">
        <v>0</v>
      </c>
      <c r="K77" s="1164">
        <v>0</v>
      </c>
      <c r="L77" s="1163">
        <v>0</v>
      </c>
      <c r="M77" s="1183">
        <v>0</v>
      </c>
      <c r="N77" s="1164">
        <v>0</v>
      </c>
      <c r="O77" s="1163">
        <v>0</v>
      </c>
      <c r="P77" s="1183">
        <v>0</v>
      </c>
    </row>
    <row r="78" spans="1:16" ht="33" customHeight="1" x14ac:dyDescent="0.35">
      <c r="A78" s="701" t="s">
        <v>72</v>
      </c>
      <c r="B78" s="1164">
        <v>0</v>
      </c>
      <c r="C78" s="1163">
        <v>0</v>
      </c>
      <c r="D78" s="1183">
        <v>0</v>
      </c>
      <c r="E78" s="1198">
        <v>0</v>
      </c>
      <c r="F78" s="1163">
        <v>0</v>
      </c>
      <c r="G78" s="1198">
        <v>0</v>
      </c>
      <c r="H78" s="1164">
        <v>0</v>
      </c>
      <c r="I78" s="1163">
        <v>0</v>
      </c>
      <c r="J78" s="1183">
        <v>0</v>
      </c>
      <c r="K78" s="1164">
        <v>0</v>
      </c>
      <c r="L78" s="1163">
        <v>0</v>
      </c>
      <c r="M78" s="1183">
        <v>0</v>
      </c>
      <c r="N78" s="1164">
        <v>0</v>
      </c>
      <c r="O78" s="1163">
        <v>0</v>
      </c>
      <c r="P78" s="1183">
        <v>0</v>
      </c>
    </row>
    <row r="79" spans="1:16" ht="29.25" customHeight="1" x14ac:dyDescent="0.35">
      <c r="A79" s="701" t="s">
        <v>24</v>
      </c>
      <c r="B79" s="1164">
        <v>0</v>
      </c>
      <c r="C79" s="1163">
        <v>0</v>
      </c>
      <c r="D79" s="1183">
        <v>0</v>
      </c>
      <c r="E79" s="1198">
        <v>0</v>
      </c>
      <c r="F79" s="1163">
        <v>0</v>
      </c>
      <c r="G79" s="1198">
        <v>0</v>
      </c>
      <c r="H79" s="1164">
        <v>0</v>
      </c>
      <c r="I79" s="1163">
        <v>0</v>
      </c>
      <c r="J79" s="1183">
        <v>0</v>
      </c>
      <c r="K79" s="1164">
        <v>0</v>
      </c>
      <c r="L79" s="1163">
        <v>0</v>
      </c>
      <c r="M79" s="1183">
        <v>0</v>
      </c>
      <c r="N79" s="1164">
        <v>0</v>
      </c>
      <c r="O79" s="1163">
        <v>0</v>
      </c>
      <c r="P79" s="1183">
        <v>0</v>
      </c>
    </row>
    <row r="80" spans="1:16" ht="37.5" customHeight="1" x14ac:dyDescent="0.35">
      <c r="A80" s="701" t="s">
        <v>95</v>
      </c>
      <c r="B80" s="1164">
        <v>0</v>
      </c>
      <c r="C80" s="1163">
        <v>0</v>
      </c>
      <c r="D80" s="1183">
        <v>0</v>
      </c>
      <c r="E80" s="1198">
        <v>0</v>
      </c>
      <c r="F80" s="1163">
        <v>0</v>
      </c>
      <c r="G80" s="1198">
        <v>0</v>
      </c>
      <c r="H80" s="1164">
        <v>0</v>
      </c>
      <c r="I80" s="1163">
        <v>0</v>
      </c>
      <c r="J80" s="1183">
        <v>0</v>
      </c>
      <c r="K80" s="1164">
        <v>0</v>
      </c>
      <c r="L80" s="1163">
        <v>0</v>
      </c>
      <c r="M80" s="1183">
        <v>0</v>
      </c>
      <c r="N80" s="1164">
        <v>0</v>
      </c>
      <c r="O80" s="1163">
        <v>0</v>
      </c>
      <c r="P80" s="1183">
        <v>0</v>
      </c>
    </row>
    <row r="81" spans="1:16" ht="41.25" customHeight="1" x14ac:dyDescent="0.35">
      <c r="A81" s="701" t="s">
        <v>93</v>
      </c>
      <c r="B81" s="1164">
        <v>0</v>
      </c>
      <c r="C81" s="1163">
        <v>0</v>
      </c>
      <c r="D81" s="1183">
        <v>0</v>
      </c>
      <c r="E81" s="1198">
        <v>0</v>
      </c>
      <c r="F81" s="1163">
        <v>0</v>
      </c>
      <c r="G81" s="1198">
        <v>0</v>
      </c>
      <c r="H81" s="1164">
        <v>0</v>
      </c>
      <c r="I81" s="1163">
        <v>0</v>
      </c>
      <c r="J81" s="1183">
        <v>0</v>
      </c>
      <c r="K81" s="1164">
        <v>0</v>
      </c>
      <c r="L81" s="1163">
        <v>0</v>
      </c>
      <c r="M81" s="1183">
        <v>0</v>
      </c>
      <c r="N81" s="1164">
        <v>0</v>
      </c>
      <c r="O81" s="1163">
        <v>0</v>
      </c>
      <c r="P81" s="1183">
        <v>0</v>
      </c>
    </row>
    <row r="82" spans="1:16" ht="39" customHeight="1" x14ac:dyDescent="0.35">
      <c r="A82" s="701" t="s">
        <v>94</v>
      </c>
      <c r="B82" s="1164">
        <v>0</v>
      </c>
      <c r="C82" s="1163">
        <v>0</v>
      </c>
      <c r="D82" s="1183">
        <v>0</v>
      </c>
      <c r="E82" s="1198">
        <v>0</v>
      </c>
      <c r="F82" s="1163">
        <v>0</v>
      </c>
      <c r="G82" s="1198">
        <v>0</v>
      </c>
      <c r="H82" s="1164">
        <v>0</v>
      </c>
      <c r="I82" s="1163">
        <v>0</v>
      </c>
      <c r="J82" s="1183">
        <v>0</v>
      </c>
      <c r="K82" s="1164">
        <v>0</v>
      </c>
      <c r="L82" s="1163">
        <v>0</v>
      </c>
      <c r="M82" s="1183">
        <v>0</v>
      </c>
      <c r="N82" s="1164">
        <v>0</v>
      </c>
      <c r="O82" s="1163">
        <v>0</v>
      </c>
      <c r="P82" s="1183">
        <v>0</v>
      </c>
    </row>
    <row r="83" spans="1:16" ht="39.75" customHeight="1" thickBot="1" x14ac:dyDescent="0.4">
      <c r="A83" s="701" t="s">
        <v>73</v>
      </c>
      <c r="B83" s="1192">
        <v>0</v>
      </c>
      <c r="C83" s="1193">
        <v>0</v>
      </c>
      <c r="D83" s="1194">
        <v>0</v>
      </c>
      <c r="E83" s="1198">
        <v>0</v>
      </c>
      <c r="F83" s="1193">
        <v>0</v>
      </c>
      <c r="G83" s="1198">
        <v>0</v>
      </c>
      <c r="H83" s="1192">
        <v>0</v>
      </c>
      <c r="I83" s="1193">
        <v>0</v>
      </c>
      <c r="J83" s="1194">
        <v>0</v>
      </c>
      <c r="K83" s="1192">
        <v>0</v>
      </c>
      <c r="L83" s="1193">
        <v>0</v>
      </c>
      <c r="M83" s="1194">
        <v>0</v>
      </c>
      <c r="N83" s="1192">
        <v>0</v>
      </c>
      <c r="O83" s="1193">
        <v>0</v>
      </c>
      <c r="P83" s="1194">
        <v>0</v>
      </c>
    </row>
    <row r="84" spans="1:16" ht="41.25" customHeight="1" thickBot="1" x14ac:dyDescent="0.4">
      <c r="A84" s="1171" t="s">
        <v>11</v>
      </c>
      <c r="B84" s="1173">
        <f t="shared" ref="B84:P84" si="7">B60+B72</f>
        <v>0</v>
      </c>
      <c r="C84" s="1173">
        <f t="shared" si="7"/>
        <v>0</v>
      </c>
      <c r="D84" s="1173">
        <f t="shared" si="7"/>
        <v>0</v>
      </c>
      <c r="E84" s="1173">
        <f t="shared" si="7"/>
        <v>0</v>
      </c>
      <c r="F84" s="1173">
        <f t="shared" si="7"/>
        <v>1</v>
      </c>
      <c r="G84" s="1173">
        <f t="shared" si="7"/>
        <v>1</v>
      </c>
      <c r="H84" s="1173">
        <f t="shared" si="7"/>
        <v>0</v>
      </c>
      <c r="I84" s="1173">
        <f t="shared" si="7"/>
        <v>1</v>
      </c>
      <c r="J84" s="1173">
        <f t="shared" si="7"/>
        <v>1</v>
      </c>
      <c r="K84" s="1173">
        <f t="shared" si="7"/>
        <v>0</v>
      </c>
      <c r="L84" s="1173">
        <f t="shared" si="7"/>
        <v>0</v>
      </c>
      <c r="M84" s="1173">
        <f t="shared" si="7"/>
        <v>0</v>
      </c>
      <c r="N84" s="1173">
        <f t="shared" si="7"/>
        <v>0</v>
      </c>
      <c r="O84" s="1173">
        <f t="shared" si="7"/>
        <v>2</v>
      </c>
      <c r="P84" s="1182">
        <f t="shared" si="7"/>
        <v>2</v>
      </c>
    </row>
    <row r="85" spans="1:16" ht="35.25" customHeight="1" thickBot="1" x14ac:dyDescent="0.4">
      <c r="A85" s="1174" t="s">
        <v>8</v>
      </c>
      <c r="B85" s="1175">
        <f t="shared" ref="B85:P85" si="8">B58</f>
        <v>64</v>
      </c>
      <c r="C85" s="1175">
        <f t="shared" si="8"/>
        <v>238</v>
      </c>
      <c r="D85" s="1175">
        <f t="shared" si="8"/>
        <v>302</v>
      </c>
      <c r="E85" s="1175">
        <f t="shared" si="8"/>
        <v>60</v>
      </c>
      <c r="F85" s="1175">
        <f t="shared" si="8"/>
        <v>248</v>
      </c>
      <c r="G85" s="1175">
        <f t="shared" si="8"/>
        <v>308</v>
      </c>
      <c r="H85" s="1175">
        <f t="shared" si="8"/>
        <v>73</v>
      </c>
      <c r="I85" s="1175">
        <f t="shared" si="8"/>
        <v>106</v>
      </c>
      <c r="J85" s="1175">
        <f t="shared" si="8"/>
        <v>179</v>
      </c>
      <c r="K85" s="1175">
        <f t="shared" si="8"/>
        <v>59</v>
      </c>
      <c r="L85" s="1175">
        <f t="shared" si="8"/>
        <v>51</v>
      </c>
      <c r="M85" s="1175">
        <f t="shared" si="8"/>
        <v>110</v>
      </c>
      <c r="N85" s="1175">
        <f t="shared" si="8"/>
        <v>256</v>
      </c>
      <c r="O85" s="1175">
        <f t="shared" si="8"/>
        <v>643</v>
      </c>
      <c r="P85" s="1175">
        <f t="shared" si="8"/>
        <v>899</v>
      </c>
    </row>
    <row r="86" spans="1:16" ht="44.25" customHeight="1" thickBot="1" x14ac:dyDescent="0.4">
      <c r="A86" s="389" t="s">
        <v>15</v>
      </c>
      <c r="B86" s="1175">
        <f t="shared" ref="B86:N86" si="9">B84</f>
        <v>0</v>
      </c>
      <c r="C86" s="1175">
        <f t="shared" si="9"/>
        <v>0</v>
      </c>
      <c r="D86" s="1175">
        <f t="shared" si="9"/>
        <v>0</v>
      </c>
      <c r="E86" s="1175">
        <f t="shared" si="9"/>
        <v>0</v>
      </c>
      <c r="F86" s="1175">
        <f t="shared" si="9"/>
        <v>1</v>
      </c>
      <c r="G86" s="1175">
        <f t="shared" si="9"/>
        <v>1</v>
      </c>
      <c r="H86" s="1175">
        <f t="shared" si="9"/>
        <v>0</v>
      </c>
      <c r="I86" s="1175">
        <f t="shared" si="9"/>
        <v>1</v>
      </c>
      <c r="J86" s="1175">
        <f t="shared" si="9"/>
        <v>1</v>
      </c>
      <c r="K86" s="1175">
        <f t="shared" si="9"/>
        <v>0</v>
      </c>
      <c r="L86" s="1175">
        <f t="shared" si="9"/>
        <v>0</v>
      </c>
      <c r="M86" s="1175">
        <f t="shared" si="9"/>
        <v>0</v>
      </c>
      <c r="N86" s="1175">
        <f t="shared" si="9"/>
        <v>0</v>
      </c>
      <c r="O86" s="1175">
        <v>2</v>
      </c>
      <c r="P86" s="1175">
        <v>2</v>
      </c>
    </row>
    <row r="87" spans="1:16" ht="42" customHeight="1" thickBot="1" x14ac:dyDescent="0.4">
      <c r="A87" s="1178" t="s">
        <v>12</v>
      </c>
      <c r="B87" s="1184">
        <f t="shared" ref="B87:P87" si="10">SUM(B85:B86)</f>
        <v>64</v>
      </c>
      <c r="C87" s="1184">
        <f t="shared" si="10"/>
        <v>238</v>
      </c>
      <c r="D87" s="1184">
        <f t="shared" si="10"/>
        <v>302</v>
      </c>
      <c r="E87" s="1184">
        <f t="shared" si="10"/>
        <v>60</v>
      </c>
      <c r="F87" s="1184">
        <f t="shared" si="10"/>
        <v>249</v>
      </c>
      <c r="G87" s="1184">
        <f t="shared" si="10"/>
        <v>309</v>
      </c>
      <c r="H87" s="1184">
        <f t="shared" si="10"/>
        <v>73</v>
      </c>
      <c r="I87" s="1184">
        <f t="shared" si="10"/>
        <v>107</v>
      </c>
      <c r="J87" s="1184">
        <f t="shared" si="10"/>
        <v>180</v>
      </c>
      <c r="K87" s="1184">
        <f t="shared" si="10"/>
        <v>59</v>
      </c>
      <c r="L87" s="1185">
        <f t="shared" si="10"/>
        <v>51</v>
      </c>
      <c r="M87" s="1186">
        <f t="shared" si="10"/>
        <v>110</v>
      </c>
      <c r="N87" s="1187">
        <f t="shared" si="10"/>
        <v>256</v>
      </c>
      <c r="O87" s="1184">
        <f t="shared" si="10"/>
        <v>645</v>
      </c>
      <c r="P87" s="1188">
        <f t="shared" si="10"/>
        <v>901</v>
      </c>
    </row>
    <row r="88" spans="1:16" ht="9.75" customHeight="1" x14ac:dyDescent="0.4">
      <c r="A88" s="703"/>
      <c r="B88" s="704"/>
      <c r="C88" s="704"/>
      <c r="D88" s="704"/>
      <c r="E88" s="704"/>
      <c r="F88" s="704"/>
      <c r="G88" s="704"/>
      <c r="H88" s="704"/>
      <c r="I88" s="704"/>
      <c r="J88" s="704"/>
      <c r="K88" s="704"/>
      <c r="L88" s="704"/>
      <c r="M88" s="704"/>
      <c r="N88" s="704"/>
      <c r="O88" s="704"/>
      <c r="P88" s="704"/>
    </row>
    <row r="89" spans="1:16" ht="9.75" customHeight="1" x14ac:dyDescent="0.4">
      <c r="A89" s="552"/>
      <c r="B89" s="553"/>
      <c r="C89" s="553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</row>
    <row r="90" spans="1:16" ht="27.75" x14ac:dyDescent="0.4">
      <c r="A90" s="554"/>
      <c r="B90" s="553"/>
      <c r="C90" s="553"/>
      <c r="D90" s="553"/>
      <c r="E90" s="553"/>
      <c r="F90" s="553"/>
      <c r="G90" s="553"/>
      <c r="H90" s="553"/>
      <c r="I90" s="553"/>
      <c r="J90" s="553"/>
      <c r="K90" s="553"/>
      <c r="L90" s="553"/>
      <c r="M90" s="553"/>
      <c r="N90" s="553"/>
      <c r="O90" s="553"/>
      <c r="P90" s="553"/>
    </row>
    <row r="91" spans="1:16" ht="27.75" x14ac:dyDescent="0.4">
      <c r="A91" s="554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50"/>
    </row>
    <row r="92" spans="1:16" ht="24.95" customHeight="1" x14ac:dyDescent="0.35">
      <c r="A92" s="1768"/>
      <c r="B92" s="1768"/>
      <c r="C92" s="1768"/>
      <c r="D92" s="1768"/>
      <c r="E92" s="1768"/>
      <c r="F92" s="1768"/>
      <c r="G92" s="1768"/>
      <c r="H92" s="1768"/>
      <c r="I92" s="1768"/>
      <c r="J92" s="1768"/>
      <c r="K92" s="1768"/>
      <c r="L92" s="1768"/>
      <c r="M92" s="1768"/>
      <c r="N92" s="1768"/>
      <c r="O92" s="1768"/>
      <c r="P92" s="1768"/>
    </row>
    <row r="93" spans="1:16" ht="24.95" customHeight="1" x14ac:dyDescent="0.35">
      <c r="A93" s="636"/>
      <c r="B93" s="555"/>
      <c r="C93" s="555"/>
      <c r="D93" s="555"/>
      <c r="E93" s="555"/>
      <c r="F93" s="555"/>
      <c r="G93" s="555"/>
      <c r="H93" s="555"/>
      <c r="I93" s="555"/>
      <c r="J93" s="555"/>
      <c r="K93" s="555"/>
      <c r="L93" s="555"/>
      <c r="M93" s="555"/>
      <c r="N93" s="555"/>
      <c r="O93" s="555"/>
      <c r="P93" s="555"/>
    </row>
    <row r="94" spans="1:16" ht="45" customHeight="1" x14ac:dyDescent="0.4">
      <c r="A94" s="554"/>
      <c r="B94" s="556"/>
      <c r="C94" s="556"/>
      <c r="D94" s="556"/>
      <c r="E94" s="556"/>
      <c r="F94" s="556"/>
      <c r="G94" s="556"/>
      <c r="H94" s="556"/>
      <c r="I94" s="556"/>
      <c r="J94" s="556"/>
      <c r="K94" s="556"/>
      <c r="L94" s="556"/>
      <c r="M94" s="556"/>
      <c r="N94" s="556"/>
      <c r="O94" s="556"/>
      <c r="P94" s="557"/>
    </row>
    <row r="95" spans="1:16" ht="25.5" customHeight="1" x14ac:dyDescent="0.4">
      <c r="A95" s="554"/>
      <c r="B95" s="553"/>
      <c r="C95" s="553"/>
      <c r="D95" s="553"/>
      <c r="E95" s="553"/>
      <c r="F95" s="553"/>
      <c r="G95" s="553"/>
      <c r="H95" s="553"/>
      <c r="I95" s="553"/>
      <c r="J95" s="553"/>
      <c r="K95" s="553"/>
      <c r="L95" s="553"/>
      <c r="M95" s="553"/>
      <c r="N95" s="553"/>
      <c r="O95" s="553"/>
      <c r="P95" s="553"/>
    </row>
    <row r="96" spans="1:16" ht="5.65" customHeight="1" x14ac:dyDescent="0.4">
      <c r="A96" s="549"/>
      <c r="B96" s="549"/>
      <c r="C96" s="549"/>
      <c r="D96" s="549"/>
      <c r="E96" s="549"/>
      <c r="F96" s="549"/>
      <c r="G96" s="549"/>
      <c r="H96" s="549"/>
      <c r="I96" s="549"/>
      <c r="J96" s="549"/>
      <c r="K96" s="549"/>
      <c r="L96" s="549"/>
      <c r="M96" s="549"/>
      <c r="N96" s="549"/>
      <c r="O96" s="549"/>
      <c r="P96" s="550"/>
    </row>
    <row r="97" spans="1:16" ht="5.65" customHeight="1" x14ac:dyDescent="0.4">
      <c r="A97" s="549"/>
      <c r="B97" s="549"/>
      <c r="C97" s="549"/>
      <c r="D97" s="549"/>
      <c r="E97" s="549"/>
      <c r="F97" s="549"/>
      <c r="G97" s="549"/>
      <c r="H97" s="549"/>
      <c r="I97" s="549"/>
      <c r="J97" s="549"/>
      <c r="K97" s="549"/>
      <c r="L97" s="549"/>
      <c r="M97" s="549"/>
      <c r="N97" s="549"/>
      <c r="O97" s="549"/>
      <c r="P97" s="550"/>
    </row>
    <row r="98" spans="1:16" ht="5.65" customHeight="1" x14ac:dyDescent="0.4">
      <c r="A98" s="549"/>
      <c r="B98" s="549"/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50"/>
    </row>
    <row r="99" spans="1:16" ht="5.65" customHeight="1" x14ac:dyDescent="0.4">
      <c r="A99" s="549"/>
      <c r="B99" s="549"/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50"/>
    </row>
    <row r="100" spans="1:16" ht="5.65" customHeight="1" x14ac:dyDescent="0.4">
      <c r="A100" s="549"/>
      <c r="B100" s="549"/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50"/>
    </row>
    <row r="101" spans="1:16" ht="5.65" customHeight="1" x14ac:dyDescent="0.4">
      <c r="A101" s="549"/>
      <c r="B101" s="549"/>
      <c r="C101" s="549"/>
      <c r="D101" s="549"/>
      <c r="E101" s="549"/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50"/>
    </row>
    <row r="102" spans="1:16" ht="5.65" customHeight="1" x14ac:dyDescent="0.4">
      <c r="A102" s="549"/>
      <c r="B102" s="549"/>
      <c r="C102" s="549"/>
      <c r="D102" s="549"/>
      <c r="E102" s="549"/>
      <c r="F102" s="549"/>
      <c r="G102" s="549"/>
      <c r="H102" s="549"/>
      <c r="I102" s="549"/>
      <c r="J102" s="549"/>
      <c r="K102" s="549"/>
      <c r="L102" s="549"/>
      <c r="M102" s="549"/>
      <c r="N102" s="549"/>
      <c r="O102" s="549"/>
      <c r="P102" s="550"/>
    </row>
    <row r="103" spans="1:16" ht="5.65" customHeight="1" x14ac:dyDescent="0.4">
      <c r="A103" s="549"/>
      <c r="B103" s="549"/>
      <c r="C103" s="549"/>
      <c r="D103" s="549"/>
      <c r="E103" s="549"/>
      <c r="F103" s="549"/>
      <c r="G103" s="549"/>
      <c r="H103" s="549"/>
      <c r="I103" s="549"/>
      <c r="J103" s="549"/>
      <c r="K103" s="549"/>
      <c r="L103" s="549"/>
      <c r="M103" s="549"/>
      <c r="N103" s="549"/>
      <c r="O103" s="549"/>
      <c r="P103" s="550"/>
    </row>
    <row r="104" spans="1:16" ht="5.65" customHeight="1" x14ac:dyDescent="0.4">
      <c r="A104" s="549"/>
      <c r="B104" s="549"/>
      <c r="C104" s="549"/>
      <c r="D104" s="549"/>
      <c r="E104" s="549"/>
      <c r="F104" s="549"/>
      <c r="G104" s="549"/>
      <c r="H104" s="549"/>
      <c r="I104" s="549"/>
      <c r="J104" s="549"/>
      <c r="K104" s="549"/>
      <c r="L104" s="549"/>
      <c r="M104" s="549"/>
      <c r="N104" s="549"/>
      <c r="O104" s="549"/>
      <c r="P104" s="550"/>
    </row>
    <row r="105" spans="1:16" ht="5.65" customHeight="1" x14ac:dyDescent="0.4">
      <c r="A105" s="549"/>
      <c r="B105" s="549"/>
      <c r="C105" s="549"/>
      <c r="D105" s="549"/>
      <c r="E105" s="549"/>
      <c r="F105" s="549"/>
      <c r="G105" s="549"/>
      <c r="H105" s="549"/>
      <c r="I105" s="549"/>
      <c r="J105" s="549"/>
      <c r="K105" s="549"/>
      <c r="L105" s="549"/>
      <c r="M105" s="549"/>
      <c r="N105" s="549"/>
      <c r="O105" s="549"/>
      <c r="P105" s="550"/>
    </row>
    <row r="106" spans="1:16" ht="24.95" customHeight="1" x14ac:dyDescent="0.35">
      <c r="A106" s="1765"/>
      <c r="B106" s="1765"/>
      <c r="C106" s="1765"/>
      <c r="D106" s="1765"/>
      <c r="E106" s="1765"/>
      <c r="F106" s="1765"/>
      <c r="G106" s="1765"/>
      <c r="H106" s="1765"/>
      <c r="I106" s="1765"/>
      <c r="J106" s="1765"/>
      <c r="K106" s="1765"/>
      <c r="L106" s="1765"/>
      <c r="M106" s="1765"/>
      <c r="N106" s="1765"/>
      <c r="O106" s="1765"/>
      <c r="P106" s="1765"/>
    </row>
  </sheetData>
  <mergeCells count="11">
    <mergeCell ref="N5:P5"/>
    <mergeCell ref="A106:P106"/>
    <mergeCell ref="A1:P1"/>
    <mergeCell ref="A2:P2"/>
    <mergeCell ref="A92:P92"/>
    <mergeCell ref="A3:P3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2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50"/>
  </sheetPr>
  <dimension ref="A1:V27"/>
  <sheetViews>
    <sheetView zoomScale="40" zoomScaleNormal="40" workbookViewId="0">
      <selection activeCell="X18" sqref="X18"/>
    </sheetView>
  </sheetViews>
  <sheetFormatPr defaultRowHeight="26.25" x14ac:dyDescent="0.4"/>
  <cols>
    <col min="1" max="1" width="113.85546875" style="47" customWidth="1"/>
    <col min="2" max="2" width="13.85546875" style="47" customWidth="1"/>
    <col min="3" max="3" width="16.85546875" style="47" customWidth="1"/>
    <col min="4" max="4" width="17" style="47" customWidth="1"/>
    <col min="5" max="5" width="15.5703125" style="47" customWidth="1"/>
    <col min="6" max="6" width="14.7109375" style="47" customWidth="1"/>
    <col min="7" max="7" width="15" style="47" customWidth="1"/>
    <col min="8" max="8" width="16" style="47" customWidth="1"/>
    <col min="9" max="9" width="14.140625" style="47" customWidth="1"/>
    <col min="10" max="10" width="16.5703125" style="47" customWidth="1"/>
    <col min="11" max="11" width="14.140625" style="47" customWidth="1"/>
    <col min="12" max="12" width="14.7109375" style="47" customWidth="1"/>
    <col min="13" max="13" width="16.42578125" style="47" customWidth="1"/>
    <col min="14" max="14" width="14.5703125" style="47" customWidth="1"/>
    <col min="15" max="15" width="17.28515625" style="47" customWidth="1"/>
    <col min="16" max="16" width="17" style="50" customWidth="1"/>
    <col min="17" max="232" width="9.140625" style="47"/>
    <col min="233" max="233" width="71.5703125" style="47" customWidth="1"/>
    <col min="234" max="234" width="21.28515625" style="47" customWidth="1"/>
    <col min="235" max="235" width="20" style="47" customWidth="1"/>
    <col min="236" max="236" width="17" style="47" customWidth="1"/>
    <col min="237" max="237" width="19" style="47" customWidth="1"/>
    <col min="238" max="238" width="17.28515625" style="47" customWidth="1"/>
    <col min="239" max="239" width="15" style="47" customWidth="1"/>
    <col min="240" max="240" width="17.140625" style="47" customWidth="1"/>
    <col min="241" max="241" width="16.42578125" style="47" customWidth="1"/>
    <col min="242" max="242" width="16.5703125" style="47" customWidth="1"/>
    <col min="243" max="243" width="20.140625" style="47" customWidth="1"/>
    <col min="244" max="244" width="17" style="47" customWidth="1"/>
    <col min="245" max="245" width="16.42578125" style="47" customWidth="1"/>
    <col min="246" max="246" width="19.140625" style="47" customWidth="1"/>
    <col min="247" max="247" width="20.140625" style="47" customWidth="1"/>
    <col min="248" max="248" width="17" style="47" customWidth="1"/>
    <col min="249" max="249" width="14.42578125" style="47" customWidth="1"/>
    <col min="250" max="250" width="10.7109375" style="47" customWidth="1"/>
    <col min="251" max="252" width="9.140625" style="47"/>
    <col min="253" max="253" width="11.28515625" style="47" customWidth="1"/>
    <col min="254" max="488" width="9.140625" style="47"/>
    <col min="489" max="489" width="71.5703125" style="47" customWidth="1"/>
    <col min="490" max="490" width="21.28515625" style="47" customWidth="1"/>
    <col min="491" max="491" width="20" style="47" customWidth="1"/>
    <col min="492" max="492" width="17" style="47" customWidth="1"/>
    <col min="493" max="493" width="19" style="47" customWidth="1"/>
    <col min="494" max="494" width="17.28515625" style="47" customWidth="1"/>
    <col min="495" max="495" width="15" style="47" customWidth="1"/>
    <col min="496" max="496" width="17.140625" style="47" customWidth="1"/>
    <col min="497" max="497" width="16.42578125" style="47" customWidth="1"/>
    <col min="498" max="498" width="16.5703125" style="47" customWidth="1"/>
    <col min="499" max="499" width="20.140625" style="47" customWidth="1"/>
    <col min="500" max="500" width="17" style="47" customWidth="1"/>
    <col min="501" max="501" width="16.42578125" style="47" customWidth="1"/>
    <col min="502" max="502" width="19.140625" style="47" customWidth="1"/>
    <col min="503" max="503" width="20.140625" style="47" customWidth="1"/>
    <col min="504" max="504" width="17" style="47" customWidth="1"/>
    <col min="505" max="505" width="14.42578125" style="47" customWidth="1"/>
    <col min="506" max="506" width="10.7109375" style="47" customWidth="1"/>
    <col min="507" max="508" width="9.140625" style="47"/>
    <col min="509" max="509" width="11.28515625" style="47" customWidth="1"/>
    <col min="510" max="744" width="9.140625" style="47"/>
    <col min="745" max="745" width="71.5703125" style="47" customWidth="1"/>
    <col min="746" max="746" width="21.28515625" style="47" customWidth="1"/>
    <col min="747" max="747" width="20" style="47" customWidth="1"/>
    <col min="748" max="748" width="17" style="47" customWidth="1"/>
    <col min="749" max="749" width="19" style="47" customWidth="1"/>
    <col min="750" max="750" width="17.28515625" style="47" customWidth="1"/>
    <col min="751" max="751" width="15" style="47" customWidth="1"/>
    <col min="752" max="752" width="17.140625" style="47" customWidth="1"/>
    <col min="753" max="753" width="16.42578125" style="47" customWidth="1"/>
    <col min="754" max="754" width="16.5703125" style="47" customWidth="1"/>
    <col min="755" max="755" width="20.140625" style="47" customWidth="1"/>
    <col min="756" max="756" width="17" style="47" customWidth="1"/>
    <col min="757" max="757" width="16.42578125" style="47" customWidth="1"/>
    <col min="758" max="758" width="19.140625" style="47" customWidth="1"/>
    <col min="759" max="759" width="20.140625" style="47" customWidth="1"/>
    <col min="760" max="760" width="17" style="47" customWidth="1"/>
    <col min="761" max="761" width="14.42578125" style="47" customWidth="1"/>
    <col min="762" max="762" width="10.7109375" style="47" customWidth="1"/>
    <col min="763" max="764" width="9.140625" style="47"/>
    <col min="765" max="765" width="11.28515625" style="47" customWidth="1"/>
    <col min="766" max="1000" width="9.140625" style="47"/>
    <col min="1001" max="1001" width="71.5703125" style="47" customWidth="1"/>
    <col min="1002" max="1002" width="21.28515625" style="47" customWidth="1"/>
    <col min="1003" max="1003" width="20" style="47" customWidth="1"/>
    <col min="1004" max="1004" width="17" style="47" customWidth="1"/>
    <col min="1005" max="1005" width="19" style="47" customWidth="1"/>
    <col min="1006" max="1006" width="17.28515625" style="47" customWidth="1"/>
    <col min="1007" max="1007" width="15" style="47" customWidth="1"/>
    <col min="1008" max="1008" width="17.140625" style="47" customWidth="1"/>
    <col min="1009" max="1009" width="16.42578125" style="47" customWidth="1"/>
    <col min="1010" max="1010" width="16.5703125" style="47" customWidth="1"/>
    <col min="1011" max="1011" width="20.140625" style="47" customWidth="1"/>
    <col min="1012" max="1012" width="17" style="47" customWidth="1"/>
    <col min="1013" max="1013" width="16.42578125" style="47" customWidth="1"/>
    <col min="1014" max="1014" width="19.140625" style="47" customWidth="1"/>
    <col min="1015" max="1015" width="20.140625" style="47" customWidth="1"/>
    <col min="1016" max="1016" width="17" style="47" customWidth="1"/>
    <col min="1017" max="1017" width="14.42578125" style="47" customWidth="1"/>
    <col min="1018" max="1018" width="10.7109375" style="47" customWidth="1"/>
    <col min="1019" max="1020" width="9.140625" style="47"/>
    <col min="1021" max="1021" width="11.28515625" style="47" customWidth="1"/>
    <col min="1022" max="1256" width="9.140625" style="47"/>
    <col min="1257" max="1257" width="71.5703125" style="47" customWidth="1"/>
    <col min="1258" max="1258" width="21.28515625" style="47" customWidth="1"/>
    <col min="1259" max="1259" width="20" style="47" customWidth="1"/>
    <col min="1260" max="1260" width="17" style="47" customWidth="1"/>
    <col min="1261" max="1261" width="19" style="47" customWidth="1"/>
    <col min="1262" max="1262" width="17.28515625" style="47" customWidth="1"/>
    <col min="1263" max="1263" width="15" style="47" customWidth="1"/>
    <col min="1264" max="1264" width="17.140625" style="47" customWidth="1"/>
    <col min="1265" max="1265" width="16.42578125" style="47" customWidth="1"/>
    <col min="1266" max="1266" width="16.5703125" style="47" customWidth="1"/>
    <col min="1267" max="1267" width="20.140625" style="47" customWidth="1"/>
    <col min="1268" max="1268" width="17" style="47" customWidth="1"/>
    <col min="1269" max="1269" width="16.42578125" style="47" customWidth="1"/>
    <col min="1270" max="1270" width="19.140625" style="47" customWidth="1"/>
    <col min="1271" max="1271" width="20.140625" style="47" customWidth="1"/>
    <col min="1272" max="1272" width="17" style="47" customWidth="1"/>
    <col min="1273" max="1273" width="14.42578125" style="47" customWidth="1"/>
    <col min="1274" max="1274" width="10.7109375" style="47" customWidth="1"/>
    <col min="1275" max="1276" width="9.140625" style="47"/>
    <col min="1277" max="1277" width="11.28515625" style="47" customWidth="1"/>
    <col min="1278" max="1512" width="9.140625" style="47"/>
    <col min="1513" max="1513" width="71.5703125" style="47" customWidth="1"/>
    <col min="1514" max="1514" width="21.28515625" style="47" customWidth="1"/>
    <col min="1515" max="1515" width="20" style="47" customWidth="1"/>
    <col min="1516" max="1516" width="17" style="47" customWidth="1"/>
    <col min="1517" max="1517" width="19" style="47" customWidth="1"/>
    <col min="1518" max="1518" width="17.28515625" style="47" customWidth="1"/>
    <col min="1519" max="1519" width="15" style="47" customWidth="1"/>
    <col min="1520" max="1520" width="17.140625" style="47" customWidth="1"/>
    <col min="1521" max="1521" width="16.42578125" style="47" customWidth="1"/>
    <col min="1522" max="1522" width="16.5703125" style="47" customWidth="1"/>
    <col min="1523" max="1523" width="20.140625" style="47" customWidth="1"/>
    <col min="1524" max="1524" width="17" style="47" customWidth="1"/>
    <col min="1525" max="1525" width="16.42578125" style="47" customWidth="1"/>
    <col min="1526" max="1526" width="19.140625" style="47" customWidth="1"/>
    <col min="1527" max="1527" width="20.140625" style="47" customWidth="1"/>
    <col min="1528" max="1528" width="17" style="47" customWidth="1"/>
    <col min="1529" max="1529" width="14.42578125" style="47" customWidth="1"/>
    <col min="1530" max="1530" width="10.7109375" style="47" customWidth="1"/>
    <col min="1531" max="1532" width="9.140625" style="47"/>
    <col min="1533" max="1533" width="11.28515625" style="47" customWidth="1"/>
    <col min="1534" max="1768" width="9.140625" style="47"/>
    <col min="1769" max="1769" width="71.5703125" style="47" customWidth="1"/>
    <col min="1770" max="1770" width="21.28515625" style="47" customWidth="1"/>
    <col min="1771" max="1771" width="20" style="47" customWidth="1"/>
    <col min="1772" max="1772" width="17" style="47" customWidth="1"/>
    <col min="1773" max="1773" width="19" style="47" customWidth="1"/>
    <col min="1774" max="1774" width="17.28515625" style="47" customWidth="1"/>
    <col min="1775" max="1775" width="15" style="47" customWidth="1"/>
    <col min="1776" max="1776" width="17.140625" style="47" customWidth="1"/>
    <col min="1777" max="1777" width="16.42578125" style="47" customWidth="1"/>
    <col min="1778" max="1778" width="16.5703125" style="47" customWidth="1"/>
    <col min="1779" max="1779" width="20.140625" style="47" customWidth="1"/>
    <col min="1780" max="1780" width="17" style="47" customWidth="1"/>
    <col min="1781" max="1781" width="16.42578125" style="47" customWidth="1"/>
    <col min="1782" max="1782" width="19.140625" style="47" customWidth="1"/>
    <col min="1783" max="1783" width="20.140625" style="47" customWidth="1"/>
    <col min="1784" max="1784" width="17" style="47" customWidth="1"/>
    <col min="1785" max="1785" width="14.42578125" style="47" customWidth="1"/>
    <col min="1786" max="1786" width="10.7109375" style="47" customWidth="1"/>
    <col min="1787" max="1788" width="9.140625" style="47"/>
    <col min="1789" max="1789" width="11.28515625" style="47" customWidth="1"/>
    <col min="1790" max="2024" width="9.140625" style="47"/>
    <col min="2025" max="2025" width="71.5703125" style="47" customWidth="1"/>
    <col min="2026" max="2026" width="21.28515625" style="47" customWidth="1"/>
    <col min="2027" max="2027" width="20" style="47" customWidth="1"/>
    <col min="2028" max="2028" width="17" style="47" customWidth="1"/>
    <col min="2029" max="2029" width="19" style="47" customWidth="1"/>
    <col min="2030" max="2030" width="17.28515625" style="47" customWidth="1"/>
    <col min="2031" max="2031" width="15" style="47" customWidth="1"/>
    <col min="2032" max="2032" width="17.140625" style="47" customWidth="1"/>
    <col min="2033" max="2033" width="16.42578125" style="47" customWidth="1"/>
    <col min="2034" max="2034" width="16.5703125" style="47" customWidth="1"/>
    <col min="2035" max="2035" width="20.140625" style="47" customWidth="1"/>
    <col min="2036" max="2036" width="17" style="47" customWidth="1"/>
    <col min="2037" max="2037" width="16.42578125" style="47" customWidth="1"/>
    <col min="2038" max="2038" width="19.140625" style="47" customWidth="1"/>
    <col min="2039" max="2039" width="20.140625" style="47" customWidth="1"/>
    <col min="2040" max="2040" width="17" style="47" customWidth="1"/>
    <col min="2041" max="2041" width="14.42578125" style="47" customWidth="1"/>
    <col min="2042" max="2042" width="10.7109375" style="47" customWidth="1"/>
    <col min="2043" max="2044" width="9.140625" style="47"/>
    <col min="2045" max="2045" width="11.28515625" style="47" customWidth="1"/>
    <col min="2046" max="2280" width="9.140625" style="47"/>
    <col min="2281" max="2281" width="71.5703125" style="47" customWidth="1"/>
    <col min="2282" max="2282" width="21.28515625" style="47" customWidth="1"/>
    <col min="2283" max="2283" width="20" style="47" customWidth="1"/>
    <col min="2284" max="2284" width="17" style="47" customWidth="1"/>
    <col min="2285" max="2285" width="19" style="47" customWidth="1"/>
    <col min="2286" max="2286" width="17.28515625" style="47" customWidth="1"/>
    <col min="2287" max="2287" width="15" style="47" customWidth="1"/>
    <col min="2288" max="2288" width="17.140625" style="47" customWidth="1"/>
    <col min="2289" max="2289" width="16.42578125" style="47" customWidth="1"/>
    <col min="2290" max="2290" width="16.5703125" style="47" customWidth="1"/>
    <col min="2291" max="2291" width="20.140625" style="47" customWidth="1"/>
    <col min="2292" max="2292" width="17" style="47" customWidth="1"/>
    <col min="2293" max="2293" width="16.42578125" style="47" customWidth="1"/>
    <col min="2294" max="2294" width="19.140625" style="47" customWidth="1"/>
    <col min="2295" max="2295" width="20.140625" style="47" customWidth="1"/>
    <col min="2296" max="2296" width="17" style="47" customWidth="1"/>
    <col min="2297" max="2297" width="14.42578125" style="47" customWidth="1"/>
    <col min="2298" max="2298" width="10.7109375" style="47" customWidth="1"/>
    <col min="2299" max="2300" width="9.140625" style="47"/>
    <col min="2301" max="2301" width="11.28515625" style="47" customWidth="1"/>
    <col min="2302" max="2536" width="9.140625" style="47"/>
    <col min="2537" max="2537" width="71.5703125" style="47" customWidth="1"/>
    <col min="2538" max="2538" width="21.28515625" style="47" customWidth="1"/>
    <col min="2539" max="2539" width="20" style="47" customWidth="1"/>
    <col min="2540" max="2540" width="17" style="47" customWidth="1"/>
    <col min="2541" max="2541" width="19" style="47" customWidth="1"/>
    <col min="2542" max="2542" width="17.28515625" style="47" customWidth="1"/>
    <col min="2543" max="2543" width="15" style="47" customWidth="1"/>
    <col min="2544" max="2544" width="17.140625" style="47" customWidth="1"/>
    <col min="2545" max="2545" width="16.42578125" style="47" customWidth="1"/>
    <col min="2546" max="2546" width="16.5703125" style="47" customWidth="1"/>
    <col min="2547" max="2547" width="20.140625" style="47" customWidth="1"/>
    <col min="2548" max="2548" width="17" style="47" customWidth="1"/>
    <col min="2549" max="2549" width="16.42578125" style="47" customWidth="1"/>
    <col min="2550" max="2550" width="19.140625" style="47" customWidth="1"/>
    <col min="2551" max="2551" width="20.140625" style="47" customWidth="1"/>
    <col min="2552" max="2552" width="17" style="47" customWidth="1"/>
    <col min="2553" max="2553" width="14.42578125" style="47" customWidth="1"/>
    <col min="2554" max="2554" width="10.7109375" style="47" customWidth="1"/>
    <col min="2555" max="2556" width="9.140625" style="47"/>
    <col min="2557" max="2557" width="11.28515625" style="47" customWidth="1"/>
    <col min="2558" max="2792" width="9.140625" style="47"/>
    <col min="2793" max="2793" width="71.5703125" style="47" customWidth="1"/>
    <col min="2794" max="2794" width="21.28515625" style="47" customWidth="1"/>
    <col min="2795" max="2795" width="20" style="47" customWidth="1"/>
    <col min="2796" max="2796" width="17" style="47" customWidth="1"/>
    <col min="2797" max="2797" width="19" style="47" customWidth="1"/>
    <col min="2798" max="2798" width="17.28515625" style="47" customWidth="1"/>
    <col min="2799" max="2799" width="15" style="47" customWidth="1"/>
    <col min="2800" max="2800" width="17.140625" style="47" customWidth="1"/>
    <col min="2801" max="2801" width="16.42578125" style="47" customWidth="1"/>
    <col min="2802" max="2802" width="16.5703125" style="47" customWidth="1"/>
    <col min="2803" max="2803" width="20.140625" style="47" customWidth="1"/>
    <col min="2804" max="2804" width="17" style="47" customWidth="1"/>
    <col min="2805" max="2805" width="16.42578125" style="47" customWidth="1"/>
    <col min="2806" max="2806" width="19.140625" style="47" customWidth="1"/>
    <col min="2807" max="2807" width="20.140625" style="47" customWidth="1"/>
    <col min="2808" max="2808" width="17" style="47" customWidth="1"/>
    <col min="2809" max="2809" width="14.42578125" style="47" customWidth="1"/>
    <col min="2810" max="2810" width="10.7109375" style="47" customWidth="1"/>
    <col min="2811" max="2812" width="9.140625" style="47"/>
    <col min="2813" max="2813" width="11.28515625" style="47" customWidth="1"/>
    <col min="2814" max="3048" width="9.140625" style="47"/>
    <col min="3049" max="3049" width="71.5703125" style="47" customWidth="1"/>
    <col min="3050" max="3050" width="21.28515625" style="47" customWidth="1"/>
    <col min="3051" max="3051" width="20" style="47" customWidth="1"/>
    <col min="3052" max="3052" width="17" style="47" customWidth="1"/>
    <col min="3053" max="3053" width="19" style="47" customWidth="1"/>
    <col min="3054" max="3054" width="17.28515625" style="47" customWidth="1"/>
    <col min="3055" max="3055" width="15" style="47" customWidth="1"/>
    <col min="3056" max="3056" width="17.140625" style="47" customWidth="1"/>
    <col min="3057" max="3057" width="16.42578125" style="47" customWidth="1"/>
    <col min="3058" max="3058" width="16.5703125" style="47" customWidth="1"/>
    <col min="3059" max="3059" width="20.140625" style="47" customWidth="1"/>
    <col min="3060" max="3060" width="17" style="47" customWidth="1"/>
    <col min="3061" max="3061" width="16.42578125" style="47" customWidth="1"/>
    <col min="3062" max="3062" width="19.140625" style="47" customWidth="1"/>
    <col min="3063" max="3063" width="20.140625" style="47" customWidth="1"/>
    <col min="3064" max="3064" width="17" style="47" customWidth="1"/>
    <col min="3065" max="3065" width="14.42578125" style="47" customWidth="1"/>
    <col min="3066" max="3066" width="10.7109375" style="47" customWidth="1"/>
    <col min="3067" max="3068" width="9.140625" style="47"/>
    <col min="3069" max="3069" width="11.28515625" style="47" customWidth="1"/>
    <col min="3070" max="3304" width="9.140625" style="47"/>
    <col min="3305" max="3305" width="71.5703125" style="47" customWidth="1"/>
    <col min="3306" max="3306" width="21.28515625" style="47" customWidth="1"/>
    <col min="3307" max="3307" width="20" style="47" customWidth="1"/>
    <col min="3308" max="3308" width="17" style="47" customWidth="1"/>
    <col min="3309" max="3309" width="19" style="47" customWidth="1"/>
    <col min="3310" max="3310" width="17.28515625" style="47" customWidth="1"/>
    <col min="3311" max="3311" width="15" style="47" customWidth="1"/>
    <col min="3312" max="3312" width="17.140625" style="47" customWidth="1"/>
    <col min="3313" max="3313" width="16.42578125" style="47" customWidth="1"/>
    <col min="3314" max="3314" width="16.5703125" style="47" customWidth="1"/>
    <col min="3315" max="3315" width="20.140625" style="47" customWidth="1"/>
    <col min="3316" max="3316" width="17" style="47" customWidth="1"/>
    <col min="3317" max="3317" width="16.42578125" style="47" customWidth="1"/>
    <col min="3318" max="3318" width="19.140625" style="47" customWidth="1"/>
    <col min="3319" max="3319" width="20.140625" style="47" customWidth="1"/>
    <col min="3320" max="3320" width="17" style="47" customWidth="1"/>
    <col min="3321" max="3321" width="14.42578125" style="47" customWidth="1"/>
    <col min="3322" max="3322" width="10.7109375" style="47" customWidth="1"/>
    <col min="3323" max="3324" width="9.140625" style="47"/>
    <col min="3325" max="3325" width="11.28515625" style="47" customWidth="1"/>
    <col min="3326" max="3560" width="9.140625" style="47"/>
    <col min="3561" max="3561" width="71.5703125" style="47" customWidth="1"/>
    <col min="3562" max="3562" width="21.28515625" style="47" customWidth="1"/>
    <col min="3563" max="3563" width="20" style="47" customWidth="1"/>
    <col min="3564" max="3564" width="17" style="47" customWidth="1"/>
    <col min="3565" max="3565" width="19" style="47" customWidth="1"/>
    <col min="3566" max="3566" width="17.28515625" style="47" customWidth="1"/>
    <col min="3567" max="3567" width="15" style="47" customWidth="1"/>
    <col min="3568" max="3568" width="17.140625" style="47" customWidth="1"/>
    <col min="3569" max="3569" width="16.42578125" style="47" customWidth="1"/>
    <col min="3570" max="3570" width="16.5703125" style="47" customWidth="1"/>
    <col min="3571" max="3571" width="20.140625" style="47" customWidth="1"/>
    <col min="3572" max="3572" width="17" style="47" customWidth="1"/>
    <col min="3573" max="3573" width="16.42578125" style="47" customWidth="1"/>
    <col min="3574" max="3574" width="19.140625" style="47" customWidth="1"/>
    <col min="3575" max="3575" width="20.140625" style="47" customWidth="1"/>
    <col min="3576" max="3576" width="17" style="47" customWidth="1"/>
    <col min="3577" max="3577" width="14.42578125" style="47" customWidth="1"/>
    <col min="3578" max="3578" width="10.7109375" style="47" customWidth="1"/>
    <col min="3579" max="3580" width="9.140625" style="47"/>
    <col min="3581" max="3581" width="11.28515625" style="47" customWidth="1"/>
    <col min="3582" max="3816" width="9.140625" style="47"/>
    <col min="3817" max="3817" width="71.5703125" style="47" customWidth="1"/>
    <col min="3818" max="3818" width="21.28515625" style="47" customWidth="1"/>
    <col min="3819" max="3819" width="20" style="47" customWidth="1"/>
    <col min="3820" max="3820" width="17" style="47" customWidth="1"/>
    <col min="3821" max="3821" width="19" style="47" customWidth="1"/>
    <col min="3822" max="3822" width="17.28515625" style="47" customWidth="1"/>
    <col min="3823" max="3823" width="15" style="47" customWidth="1"/>
    <col min="3824" max="3824" width="17.140625" style="47" customWidth="1"/>
    <col min="3825" max="3825" width="16.42578125" style="47" customWidth="1"/>
    <col min="3826" max="3826" width="16.5703125" style="47" customWidth="1"/>
    <col min="3827" max="3827" width="20.140625" style="47" customWidth="1"/>
    <col min="3828" max="3828" width="17" style="47" customWidth="1"/>
    <col min="3829" max="3829" width="16.42578125" style="47" customWidth="1"/>
    <col min="3830" max="3830" width="19.140625" style="47" customWidth="1"/>
    <col min="3831" max="3831" width="20.140625" style="47" customWidth="1"/>
    <col min="3832" max="3832" width="17" style="47" customWidth="1"/>
    <col min="3833" max="3833" width="14.42578125" style="47" customWidth="1"/>
    <col min="3834" max="3834" width="10.7109375" style="47" customWidth="1"/>
    <col min="3835" max="3836" width="9.140625" style="47"/>
    <col min="3837" max="3837" width="11.28515625" style="47" customWidth="1"/>
    <col min="3838" max="4072" width="9.140625" style="47"/>
    <col min="4073" max="4073" width="71.5703125" style="47" customWidth="1"/>
    <col min="4074" max="4074" width="21.28515625" style="47" customWidth="1"/>
    <col min="4075" max="4075" width="20" style="47" customWidth="1"/>
    <col min="4076" max="4076" width="17" style="47" customWidth="1"/>
    <col min="4077" max="4077" width="19" style="47" customWidth="1"/>
    <col min="4078" max="4078" width="17.28515625" style="47" customWidth="1"/>
    <col min="4079" max="4079" width="15" style="47" customWidth="1"/>
    <col min="4080" max="4080" width="17.140625" style="47" customWidth="1"/>
    <col min="4081" max="4081" width="16.42578125" style="47" customWidth="1"/>
    <col min="4082" max="4082" width="16.5703125" style="47" customWidth="1"/>
    <col min="4083" max="4083" width="20.140625" style="47" customWidth="1"/>
    <col min="4084" max="4084" width="17" style="47" customWidth="1"/>
    <col min="4085" max="4085" width="16.42578125" style="47" customWidth="1"/>
    <col min="4086" max="4086" width="19.140625" style="47" customWidth="1"/>
    <col min="4087" max="4087" width="20.140625" style="47" customWidth="1"/>
    <col min="4088" max="4088" width="17" style="47" customWidth="1"/>
    <col min="4089" max="4089" width="14.42578125" style="47" customWidth="1"/>
    <col min="4090" max="4090" width="10.7109375" style="47" customWidth="1"/>
    <col min="4091" max="4092" width="9.140625" style="47"/>
    <col min="4093" max="4093" width="11.28515625" style="47" customWidth="1"/>
    <col min="4094" max="4328" width="9.140625" style="47"/>
    <col min="4329" max="4329" width="71.5703125" style="47" customWidth="1"/>
    <col min="4330" max="4330" width="21.28515625" style="47" customWidth="1"/>
    <col min="4331" max="4331" width="20" style="47" customWidth="1"/>
    <col min="4332" max="4332" width="17" style="47" customWidth="1"/>
    <col min="4333" max="4333" width="19" style="47" customWidth="1"/>
    <col min="4334" max="4334" width="17.28515625" style="47" customWidth="1"/>
    <col min="4335" max="4335" width="15" style="47" customWidth="1"/>
    <col min="4336" max="4336" width="17.140625" style="47" customWidth="1"/>
    <col min="4337" max="4337" width="16.42578125" style="47" customWidth="1"/>
    <col min="4338" max="4338" width="16.5703125" style="47" customWidth="1"/>
    <col min="4339" max="4339" width="20.140625" style="47" customWidth="1"/>
    <col min="4340" max="4340" width="17" style="47" customWidth="1"/>
    <col min="4341" max="4341" width="16.42578125" style="47" customWidth="1"/>
    <col min="4342" max="4342" width="19.140625" style="47" customWidth="1"/>
    <col min="4343" max="4343" width="20.140625" style="47" customWidth="1"/>
    <col min="4344" max="4344" width="17" style="47" customWidth="1"/>
    <col min="4345" max="4345" width="14.42578125" style="47" customWidth="1"/>
    <col min="4346" max="4346" width="10.7109375" style="47" customWidth="1"/>
    <col min="4347" max="4348" width="9.140625" style="47"/>
    <col min="4349" max="4349" width="11.28515625" style="47" customWidth="1"/>
    <col min="4350" max="4584" width="9.140625" style="47"/>
    <col min="4585" max="4585" width="71.5703125" style="47" customWidth="1"/>
    <col min="4586" max="4586" width="21.28515625" style="47" customWidth="1"/>
    <col min="4587" max="4587" width="20" style="47" customWidth="1"/>
    <col min="4588" max="4588" width="17" style="47" customWidth="1"/>
    <col min="4589" max="4589" width="19" style="47" customWidth="1"/>
    <col min="4590" max="4590" width="17.28515625" style="47" customWidth="1"/>
    <col min="4591" max="4591" width="15" style="47" customWidth="1"/>
    <col min="4592" max="4592" width="17.140625" style="47" customWidth="1"/>
    <col min="4593" max="4593" width="16.42578125" style="47" customWidth="1"/>
    <col min="4594" max="4594" width="16.5703125" style="47" customWidth="1"/>
    <col min="4595" max="4595" width="20.140625" style="47" customWidth="1"/>
    <col min="4596" max="4596" width="17" style="47" customWidth="1"/>
    <col min="4597" max="4597" width="16.42578125" style="47" customWidth="1"/>
    <col min="4598" max="4598" width="19.140625" style="47" customWidth="1"/>
    <col min="4599" max="4599" width="20.140625" style="47" customWidth="1"/>
    <col min="4600" max="4600" width="17" style="47" customWidth="1"/>
    <col min="4601" max="4601" width="14.42578125" style="47" customWidth="1"/>
    <col min="4602" max="4602" width="10.7109375" style="47" customWidth="1"/>
    <col min="4603" max="4604" width="9.140625" style="47"/>
    <col min="4605" max="4605" width="11.28515625" style="47" customWidth="1"/>
    <col min="4606" max="4840" width="9.140625" style="47"/>
    <col min="4841" max="4841" width="71.5703125" style="47" customWidth="1"/>
    <col min="4842" max="4842" width="21.28515625" style="47" customWidth="1"/>
    <col min="4843" max="4843" width="20" style="47" customWidth="1"/>
    <col min="4844" max="4844" width="17" style="47" customWidth="1"/>
    <col min="4845" max="4845" width="19" style="47" customWidth="1"/>
    <col min="4846" max="4846" width="17.28515625" style="47" customWidth="1"/>
    <col min="4847" max="4847" width="15" style="47" customWidth="1"/>
    <col min="4848" max="4848" width="17.140625" style="47" customWidth="1"/>
    <col min="4849" max="4849" width="16.42578125" style="47" customWidth="1"/>
    <col min="4850" max="4850" width="16.5703125" style="47" customWidth="1"/>
    <col min="4851" max="4851" width="20.140625" style="47" customWidth="1"/>
    <col min="4852" max="4852" width="17" style="47" customWidth="1"/>
    <col min="4853" max="4853" width="16.42578125" style="47" customWidth="1"/>
    <col min="4854" max="4854" width="19.140625" style="47" customWidth="1"/>
    <col min="4855" max="4855" width="20.140625" style="47" customWidth="1"/>
    <col min="4856" max="4856" width="17" style="47" customWidth="1"/>
    <col min="4857" max="4857" width="14.42578125" style="47" customWidth="1"/>
    <col min="4858" max="4858" width="10.7109375" style="47" customWidth="1"/>
    <col min="4859" max="4860" width="9.140625" style="47"/>
    <col min="4861" max="4861" width="11.28515625" style="47" customWidth="1"/>
    <col min="4862" max="5096" width="9.140625" style="47"/>
    <col min="5097" max="5097" width="71.5703125" style="47" customWidth="1"/>
    <col min="5098" max="5098" width="21.28515625" style="47" customWidth="1"/>
    <col min="5099" max="5099" width="20" style="47" customWidth="1"/>
    <col min="5100" max="5100" width="17" style="47" customWidth="1"/>
    <col min="5101" max="5101" width="19" style="47" customWidth="1"/>
    <col min="5102" max="5102" width="17.28515625" style="47" customWidth="1"/>
    <col min="5103" max="5103" width="15" style="47" customWidth="1"/>
    <col min="5104" max="5104" width="17.140625" style="47" customWidth="1"/>
    <col min="5105" max="5105" width="16.42578125" style="47" customWidth="1"/>
    <col min="5106" max="5106" width="16.5703125" style="47" customWidth="1"/>
    <col min="5107" max="5107" width="20.140625" style="47" customWidth="1"/>
    <col min="5108" max="5108" width="17" style="47" customWidth="1"/>
    <col min="5109" max="5109" width="16.42578125" style="47" customWidth="1"/>
    <col min="5110" max="5110" width="19.140625" style="47" customWidth="1"/>
    <col min="5111" max="5111" width="20.140625" style="47" customWidth="1"/>
    <col min="5112" max="5112" width="17" style="47" customWidth="1"/>
    <col min="5113" max="5113" width="14.42578125" style="47" customWidth="1"/>
    <col min="5114" max="5114" width="10.7109375" style="47" customWidth="1"/>
    <col min="5115" max="5116" width="9.140625" style="47"/>
    <col min="5117" max="5117" width="11.28515625" style="47" customWidth="1"/>
    <col min="5118" max="5352" width="9.140625" style="47"/>
    <col min="5353" max="5353" width="71.5703125" style="47" customWidth="1"/>
    <col min="5354" max="5354" width="21.28515625" style="47" customWidth="1"/>
    <col min="5355" max="5355" width="20" style="47" customWidth="1"/>
    <col min="5356" max="5356" width="17" style="47" customWidth="1"/>
    <col min="5357" max="5357" width="19" style="47" customWidth="1"/>
    <col min="5358" max="5358" width="17.28515625" style="47" customWidth="1"/>
    <col min="5359" max="5359" width="15" style="47" customWidth="1"/>
    <col min="5360" max="5360" width="17.140625" style="47" customWidth="1"/>
    <col min="5361" max="5361" width="16.42578125" style="47" customWidth="1"/>
    <col min="5362" max="5362" width="16.5703125" style="47" customWidth="1"/>
    <col min="5363" max="5363" width="20.140625" style="47" customWidth="1"/>
    <col min="5364" max="5364" width="17" style="47" customWidth="1"/>
    <col min="5365" max="5365" width="16.42578125" style="47" customWidth="1"/>
    <col min="5366" max="5366" width="19.140625" style="47" customWidth="1"/>
    <col min="5367" max="5367" width="20.140625" style="47" customWidth="1"/>
    <col min="5368" max="5368" width="17" style="47" customWidth="1"/>
    <col min="5369" max="5369" width="14.42578125" style="47" customWidth="1"/>
    <col min="5370" max="5370" width="10.7109375" style="47" customWidth="1"/>
    <col min="5371" max="5372" width="9.140625" style="47"/>
    <col min="5373" max="5373" width="11.28515625" style="47" customWidth="1"/>
    <col min="5374" max="5608" width="9.140625" style="47"/>
    <col min="5609" max="5609" width="71.5703125" style="47" customWidth="1"/>
    <col min="5610" max="5610" width="21.28515625" style="47" customWidth="1"/>
    <col min="5611" max="5611" width="20" style="47" customWidth="1"/>
    <col min="5612" max="5612" width="17" style="47" customWidth="1"/>
    <col min="5613" max="5613" width="19" style="47" customWidth="1"/>
    <col min="5614" max="5614" width="17.28515625" style="47" customWidth="1"/>
    <col min="5615" max="5615" width="15" style="47" customWidth="1"/>
    <col min="5616" max="5616" width="17.140625" style="47" customWidth="1"/>
    <col min="5617" max="5617" width="16.42578125" style="47" customWidth="1"/>
    <col min="5618" max="5618" width="16.5703125" style="47" customWidth="1"/>
    <col min="5619" max="5619" width="20.140625" style="47" customWidth="1"/>
    <col min="5620" max="5620" width="17" style="47" customWidth="1"/>
    <col min="5621" max="5621" width="16.42578125" style="47" customWidth="1"/>
    <col min="5622" max="5622" width="19.140625" style="47" customWidth="1"/>
    <col min="5623" max="5623" width="20.140625" style="47" customWidth="1"/>
    <col min="5624" max="5624" width="17" style="47" customWidth="1"/>
    <col min="5625" max="5625" width="14.42578125" style="47" customWidth="1"/>
    <col min="5626" max="5626" width="10.7109375" style="47" customWidth="1"/>
    <col min="5627" max="5628" width="9.140625" style="47"/>
    <col min="5629" max="5629" width="11.28515625" style="47" customWidth="1"/>
    <col min="5630" max="5864" width="9.140625" style="47"/>
    <col min="5865" max="5865" width="71.5703125" style="47" customWidth="1"/>
    <col min="5866" max="5866" width="21.28515625" style="47" customWidth="1"/>
    <col min="5867" max="5867" width="20" style="47" customWidth="1"/>
    <col min="5868" max="5868" width="17" style="47" customWidth="1"/>
    <col min="5869" max="5869" width="19" style="47" customWidth="1"/>
    <col min="5870" max="5870" width="17.28515625" style="47" customWidth="1"/>
    <col min="5871" max="5871" width="15" style="47" customWidth="1"/>
    <col min="5872" max="5872" width="17.140625" style="47" customWidth="1"/>
    <col min="5873" max="5873" width="16.42578125" style="47" customWidth="1"/>
    <col min="5874" max="5874" width="16.5703125" style="47" customWidth="1"/>
    <col min="5875" max="5875" width="20.140625" style="47" customWidth="1"/>
    <col min="5876" max="5876" width="17" style="47" customWidth="1"/>
    <col min="5877" max="5877" width="16.42578125" style="47" customWidth="1"/>
    <col min="5878" max="5878" width="19.140625" style="47" customWidth="1"/>
    <col min="5879" max="5879" width="20.140625" style="47" customWidth="1"/>
    <col min="5880" max="5880" width="17" style="47" customWidth="1"/>
    <col min="5881" max="5881" width="14.42578125" style="47" customWidth="1"/>
    <col min="5882" max="5882" width="10.7109375" style="47" customWidth="1"/>
    <col min="5883" max="5884" width="9.140625" style="47"/>
    <col min="5885" max="5885" width="11.28515625" style="47" customWidth="1"/>
    <col min="5886" max="6120" width="9.140625" style="47"/>
    <col min="6121" max="6121" width="71.5703125" style="47" customWidth="1"/>
    <col min="6122" max="6122" width="21.28515625" style="47" customWidth="1"/>
    <col min="6123" max="6123" width="20" style="47" customWidth="1"/>
    <col min="6124" max="6124" width="17" style="47" customWidth="1"/>
    <col min="6125" max="6125" width="19" style="47" customWidth="1"/>
    <col min="6126" max="6126" width="17.28515625" style="47" customWidth="1"/>
    <col min="6127" max="6127" width="15" style="47" customWidth="1"/>
    <col min="6128" max="6128" width="17.140625" style="47" customWidth="1"/>
    <col min="6129" max="6129" width="16.42578125" style="47" customWidth="1"/>
    <col min="6130" max="6130" width="16.5703125" style="47" customWidth="1"/>
    <col min="6131" max="6131" width="20.140625" style="47" customWidth="1"/>
    <col min="6132" max="6132" width="17" style="47" customWidth="1"/>
    <col min="6133" max="6133" width="16.42578125" style="47" customWidth="1"/>
    <col min="6134" max="6134" width="19.140625" style="47" customWidth="1"/>
    <col min="6135" max="6135" width="20.140625" style="47" customWidth="1"/>
    <col min="6136" max="6136" width="17" style="47" customWidth="1"/>
    <col min="6137" max="6137" width="14.42578125" style="47" customWidth="1"/>
    <col min="6138" max="6138" width="10.7109375" style="47" customWidth="1"/>
    <col min="6139" max="6140" width="9.140625" style="47"/>
    <col min="6141" max="6141" width="11.28515625" style="47" customWidth="1"/>
    <col min="6142" max="6376" width="9.140625" style="47"/>
    <col min="6377" max="6377" width="71.5703125" style="47" customWidth="1"/>
    <col min="6378" max="6378" width="21.28515625" style="47" customWidth="1"/>
    <col min="6379" max="6379" width="20" style="47" customWidth="1"/>
    <col min="6380" max="6380" width="17" style="47" customWidth="1"/>
    <col min="6381" max="6381" width="19" style="47" customWidth="1"/>
    <col min="6382" max="6382" width="17.28515625" style="47" customWidth="1"/>
    <col min="6383" max="6383" width="15" style="47" customWidth="1"/>
    <col min="6384" max="6384" width="17.140625" style="47" customWidth="1"/>
    <col min="6385" max="6385" width="16.42578125" style="47" customWidth="1"/>
    <col min="6386" max="6386" width="16.5703125" style="47" customWidth="1"/>
    <col min="6387" max="6387" width="20.140625" style="47" customWidth="1"/>
    <col min="6388" max="6388" width="17" style="47" customWidth="1"/>
    <col min="6389" max="6389" width="16.42578125" style="47" customWidth="1"/>
    <col min="6390" max="6390" width="19.140625" style="47" customWidth="1"/>
    <col min="6391" max="6391" width="20.140625" style="47" customWidth="1"/>
    <col min="6392" max="6392" width="17" style="47" customWidth="1"/>
    <col min="6393" max="6393" width="14.42578125" style="47" customWidth="1"/>
    <col min="6394" max="6394" width="10.7109375" style="47" customWidth="1"/>
    <col min="6395" max="6396" width="9.140625" style="47"/>
    <col min="6397" max="6397" width="11.28515625" style="47" customWidth="1"/>
    <col min="6398" max="6632" width="9.140625" style="47"/>
    <col min="6633" max="6633" width="71.5703125" style="47" customWidth="1"/>
    <col min="6634" max="6634" width="21.28515625" style="47" customWidth="1"/>
    <col min="6635" max="6635" width="20" style="47" customWidth="1"/>
    <col min="6636" max="6636" width="17" style="47" customWidth="1"/>
    <col min="6637" max="6637" width="19" style="47" customWidth="1"/>
    <col min="6638" max="6638" width="17.28515625" style="47" customWidth="1"/>
    <col min="6639" max="6639" width="15" style="47" customWidth="1"/>
    <col min="6640" max="6640" width="17.140625" style="47" customWidth="1"/>
    <col min="6641" max="6641" width="16.42578125" style="47" customWidth="1"/>
    <col min="6642" max="6642" width="16.5703125" style="47" customWidth="1"/>
    <col min="6643" max="6643" width="20.140625" style="47" customWidth="1"/>
    <col min="6644" max="6644" width="17" style="47" customWidth="1"/>
    <col min="6645" max="6645" width="16.42578125" style="47" customWidth="1"/>
    <col min="6646" max="6646" width="19.140625" style="47" customWidth="1"/>
    <col min="6647" max="6647" width="20.140625" style="47" customWidth="1"/>
    <col min="6648" max="6648" width="17" style="47" customWidth="1"/>
    <col min="6649" max="6649" width="14.42578125" style="47" customWidth="1"/>
    <col min="6650" max="6650" width="10.7109375" style="47" customWidth="1"/>
    <col min="6651" max="6652" width="9.140625" style="47"/>
    <col min="6653" max="6653" width="11.28515625" style="47" customWidth="1"/>
    <col min="6654" max="6888" width="9.140625" style="47"/>
    <col min="6889" max="6889" width="71.5703125" style="47" customWidth="1"/>
    <col min="6890" max="6890" width="21.28515625" style="47" customWidth="1"/>
    <col min="6891" max="6891" width="20" style="47" customWidth="1"/>
    <col min="6892" max="6892" width="17" style="47" customWidth="1"/>
    <col min="6893" max="6893" width="19" style="47" customWidth="1"/>
    <col min="6894" max="6894" width="17.28515625" style="47" customWidth="1"/>
    <col min="6895" max="6895" width="15" style="47" customWidth="1"/>
    <col min="6896" max="6896" width="17.140625" style="47" customWidth="1"/>
    <col min="6897" max="6897" width="16.42578125" style="47" customWidth="1"/>
    <col min="6898" max="6898" width="16.5703125" style="47" customWidth="1"/>
    <col min="6899" max="6899" width="20.140625" style="47" customWidth="1"/>
    <col min="6900" max="6900" width="17" style="47" customWidth="1"/>
    <col min="6901" max="6901" width="16.42578125" style="47" customWidth="1"/>
    <col min="6902" max="6902" width="19.140625" style="47" customWidth="1"/>
    <col min="6903" max="6903" width="20.140625" style="47" customWidth="1"/>
    <col min="6904" max="6904" width="17" style="47" customWidth="1"/>
    <col min="6905" max="6905" width="14.42578125" style="47" customWidth="1"/>
    <col min="6906" max="6906" width="10.7109375" style="47" customWidth="1"/>
    <col min="6907" max="6908" width="9.140625" style="47"/>
    <col min="6909" max="6909" width="11.28515625" style="47" customWidth="1"/>
    <col min="6910" max="7144" width="9.140625" style="47"/>
    <col min="7145" max="7145" width="71.5703125" style="47" customWidth="1"/>
    <col min="7146" max="7146" width="21.28515625" style="47" customWidth="1"/>
    <col min="7147" max="7147" width="20" style="47" customWidth="1"/>
    <col min="7148" max="7148" width="17" style="47" customWidth="1"/>
    <col min="7149" max="7149" width="19" style="47" customWidth="1"/>
    <col min="7150" max="7150" width="17.28515625" style="47" customWidth="1"/>
    <col min="7151" max="7151" width="15" style="47" customWidth="1"/>
    <col min="7152" max="7152" width="17.140625" style="47" customWidth="1"/>
    <col min="7153" max="7153" width="16.42578125" style="47" customWidth="1"/>
    <col min="7154" max="7154" width="16.5703125" style="47" customWidth="1"/>
    <col min="7155" max="7155" width="20.140625" style="47" customWidth="1"/>
    <col min="7156" max="7156" width="17" style="47" customWidth="1"/>
    <col min="7157" max="7157" width="16.42578125" style="47" customWidth="1"/>
    <col min="7158" max="7158" width="19.140625" style="47" customWidth="1"/>
    <col min="7159" max="7159" width="20.140625" style="47" customWidth="1"/>
    <col min="7160" max="7160" width="17" style="47" customWidth="1"/>
    <col min="7161" max="7161" width="14.42578125" style="47" customWidth="1"/>
    <col min="7162" max="7162" width="10.7109375" style="47" customWidth="1"/>
    <col min="7163" max="7164" width="9.140625" style="47"/>
    <col min="7165" max="7165" width="11.28515625" style="47" customWidth="1"/>
    <col min="7166" max="7400" width="9.140625" style="47"/>
    <col min="7401" max="7401" width="71.5703125" style="47" customWidth="1"/>
    <col min="7402" max="7402" width="21.28515625" style="47" customWidth="1"/>
    <col min="7403" max="7403" width="20" style="47" customWidth="1"/>
    <col min="7404" max="7404" width="17" style="47" customWidth="1"/>
    <col min="7405" max="7405" width="19" style="47" customWidth="1"/>
    <col min="7406" max="7406" width="17.28515625" style="47" customWidth="1"/>
    <col min="7407" max="7407" width="15" style="47" customWidth="1"/>
    <col min="7408" max="7408" width="17.140625" style="47" customWidth="1"/>
    <col min="7409" max="7409" width="16.42578125" style="47" customWidth="1"/>
    <col min="7410" max="7410" width="16.5703125" style="47" customWidth="1"/>
    <col min="7411" max="7411" width="20.140625" style="47" customWidth="1"/>
    <col min="7412" max="7412" width="17" style="47" customWidth="1"/>
    <col min="7413" max="7413" width="16.42578125" style="47" customWidth="1"/>
    <col min="7414" max="7414" width="19.140625" style="47" customWidth="1"/>
    <col min="7415" max="7415" width="20.140625" style="47" customWidth="1"/>
    <col min="7416" max="7416" width="17" style="47" customWidth="1"/>
    <col min="7417" max="7417" width="14.42578125" style="47" customWidth="1"/>
    <col min="7418" max="7418" width="10.7109375" style="47" customWidth="1"/>
    <col min="7419" max="7420" width="9.140625" style="47"/>
    <col min="7421" max="7421" width="11.28515625" style="47" customWidth="1"/>
    <col min="7422" max="7656" width="9.140625" style="47"/>
    <col min="7657" max="7657" width="71.5703125" style="47" customWidth="1"/>
    <col min="7658" max="7658" width="21.28515625" style="47" customWidth="1"/>
    <col min="7659" max="7659" width="20" style="47" customWidth="1"/>
    <col min="7660" max="7660" width="17" style="47" customWidth="1"/>
    <col min="7661" max="7661" width="19" style="47" customWidth="1"/>
    <col min="7662" max="7662" width="17.28515625" style="47" customWidth="1"/>
    <col min="7663" max="7663" width="15" style="47" customWidth="1"/>
    <col min="7664" max="7664" width="17.140625" style="47" customWidth="1"/>
    <col min="7665" max="7665" width="16.42578125" style="47" customWidth="1"/>
    <col min="7666" max="7666" width="16.5703125" style="47" customWidth="1"/>
    <col min="7667" max="7667" width="20.140625" style="47" customWidth="1"/>
    <col min="7668" max="7668" width="17" style="47" customWidth="1"/>
    <col min="7669" max="7669" width="16.42578125" style="47" customWidth="1"/>
    <col min="7670" max="7670" width="19.140625" style="47" customWidth="1"/>
    <col min="7671" max="7671" width="20.140625" style="47" customWidth="1"/>
    <col min="7672" max="7672" width="17" style="47" customWidth="1"/>
    <col min="7673" max="7673" width="14.42578125" style="47" customWidth="1"/>
    <col min="7674" max="7674" width="10.7109375" style="47" customWidth="1"/>
    <col min="7675" max="7676" width="9.140625" style="47"/>
    <col min="7677" max="7677" width="11.28515625" style="47" customWidth="1"/>
    <col min="7678" max="7912" width="9.140625" style="47"/>
    <col min="7913" max="7913" width="71.5703125" style="47" customWidth="1"/>
    <col min="7914" max="7914" width="21.28515625" style="47" customWidth="1"/>
    <col min="7915" max="7915" width="20" style="47" customWidth="1"/>
    <col min="7916" max="7916" width="17" style="47" customWidth="1"/>
    <col min="7917" max="7917" width="19" style="47" customWidth="1"/>
    <col min="7918" max="7918" width="17.28515625" style="47" customWidth="1"/>
    <col min="7919" max="7919" width="15" style="47" customWidth="1"/>
    <col min="7920" max="7920" width="17.140625" style="47" customWidth="1"/>
    <col min="7921" max="7921" width="16.42578125" style="47" customWidth="1"/>
    <col min="7922" max="7922" width="16.5703125" style="47" customWidth="1"/>
    <col min="7923" max="7923" width="20.140625" style="47" customWidth="1"/>
    <col min="7924" max="7924" width="17" style="47" customWidth="1"/>
    <col min="7925" max="7925" width="16.42578125" style="47" customWidth="1"/>
    <col min="7926" max="7926" width="19.140625" style="47" customWidth="1"/>
    <col min="7927" max="7927" width="20.140625" style="47" customWidth="1"/>
    <col min="7928" max="7928" width="17" style="47" customWidth="1"/>
    <col min="7929" max="7929" width="14.42578125" style="47" customWidth="1"/>
    <col min="7930" max="7930" width="10.7109375" style="47" customWidth="1"/>
    <col min="7931" max="7932" width="9.140625" style="47"/>
    <col min="7933" max="7933" width="11.28515625" style="47" customWidth="1"/>
    <col min="7934" max="8168" width="9.140625" style="47"/>
    <col min="8169" max="8169" width="71.5703125" style="47" customWidth="1"/>
    <col min="8170" max="8170" width="21.28515625" style="47" customWidth="1"/>
    <col min="8171" max="8171" width="20" style="47" customWidth="1"/>
    <col min="8172" max="8172" width="17" style="47" customWidth="1"/>
    <col min="8173" max="8173" width="19" style="47" customWidth="1"/>
    <col min="8174" max="8174" width="17.28515625" style="47" customWidth="1"/>
    <col min="8175" max="8175" width="15" style="47" customWidth="1"/>
    <col min="8176" max="8176" width="17.140625" style="47" customWidth="1"/>
    <col min="8177" max="8177" width="16.42578125" style="47" customWidth="1"/>
    <col min="8178" max="8178" width="16.5703125" style="47" customWidth="1"/>
    <col min="8179" max="8179" width="20.140625" style="47" customWidth="1"/>
    <col min="8180" max="8180" width="17" style="47" customWidth="1"/>
    <col min="8181" max="8181" width="16.42578125" style="47" customWidth="1"/>
    <col min="8182" max="8182" width="19.140625" style="47" customWidth="1"/>
    <col min="8183" max="8183" width="20.140625" style="47" customWidth="1"/>
    <col min="8184" max="8184" width="17" style="47" customWidth="1"/>
    <col min="8185" max="8185" width="14.42578125" style="47" customWidth="1"/>
    <col min="8186" max="8186" width="10.7109375" style="47" customWidth="1"/>
    <col min="8187" max="8188" width="9.140625" style="47"/>
    <col min="8189" max="8189" width="11.28515625" style="47" customWidth="1"/>
    <col min="8190" max="8424" width="9.140625" style="47"/>
    <col min="8425" max="8425" width="71.5703125" style="47" customWidth="1"/>
    <col min="8426" max="8426" width="21.28515625" style="47" customWidth="1"/>
    <col min="8427" max="8427" width="20" style="47" customWidth="1"/>
    <col min="8428" max="8428" width="17" style="47" customWidth="1"/>
    <col min="8429" max="8429" width="19" style="47" customWidth="1"/>
    <col min="8430" max="8430" width="17.28515625" style="47" customWidth="1"/>
    <col min="8431" max="8431" width="15" style="47" customWidth="1"/>
    <col min="8432" max="8432" width="17.140625" style="47" customWidth="1"/>
    <col min="8433" max="8433" width="16.42578125" style="47" customWidth="1"/>
    <col min="8434" max="8434" width="16.5703125" style="47" customWidth="1"/>
    <col min="8435" max="8435" width="20.140625" style="47" customWidth="1"/>
    <col min="8436" max="8436" width="17" style="47" customWidth="1"/>
    <col min="8437" max="8437" width="16.42578125" style="47" customWidth="1"/>
    <col min="8438" max="8438" width="19.140625" style="47" customWidth="1"/>
    <col min="8439" max="8439" width="20.140625" style="47" customWidth="1"/>
    <col min="8440" max="8440" width="17" style="47" customWidth="1"/>
    <col min="8441" max="8441" width="14.42578125" style="47" customWidth="1"/>
    <col min="8442" max="8442" width="10.7109375" style="47" customWidth="1"/>
    <col min="8443" max="8444" width="9.140625" style="47"/>
    <col min="8445" max="8445" width="11.28515625" style="47" customWidth="1"/>
    <col min="8446" max="8680" width="9.140625" style="47"/>
    <col min="8681" max="8681" width="71.5703125" style="47" customWidth="1"/>
    <col min="8682" max="8682" width="21.28515625" style="47" customWidth="1"/>
    <col min="8683" max="8683" width="20" style="47" customWidth="1"/>
    <col min="8684" max="8684" width="17" style="47" customWidth="1"/>
    <col min="8685" max="8685" width="19" style="47" customWidth="1"/>
    <col min="8686" max="8686" width="17.28515625" style="47" customWidth="1"/>
    <col min="8687" max="8687" width="15" style="47" customWidth="1"/>
    <col min="8688" max="8688" width="17.140625" style="47" customWidth="1"/>
    <col min="8689" max="8689" width="16.42578125" style="47" customWidth="1"/>
    <col min="8690" max="8690" width="16.5703125" style="47" customWidth="1"/>
    <col min="8691" max="8691" width="20.140625" style="47" customWidth="1"/>
    <col min="8692" max="8692" width="17" style="47" customWidth="1"/>
    <col min="8693" max="8693" width="16.42578125" style="47" customWidth="1"/>
    <col min="8694" max="8694" width="19.140625" style="47" customWidth="1"/>
    <col min="8695" max="8695" width="20.140625" style="47" customWidth="1"/>
    <col min="8696" max="8696" width="17" style="47" customWidth="1"/>
    <col min="8697" max="8697" width="14.42578125" style="47" customWidth="1"/>
    <col min="8698" max="8698" width="10.7109375" style="47" customWidth="1"/>
    <col min="8699" max="8700" width="9.140625" style="47"/>
    <col min="8701" max="8701" width="11.28515625" style="47" customWidth="1"/>
    <col min="8702" max="8936" width="9.140625" style="47"/>
    <col min="8937" max="8937" width="71.5703125" style="47" customWidth="1"/>
    <col min="8938" max="8938" width="21.28515625" style="47" customWidth="1"/>
    <col min="8939" max="8939" width="20" style="47" customWidth="1"/>
    <col min="8940" max="8940" width="17" style="47" customWidth="1"/>
    <col min="8941" max="8941" width="19" style="47" customWidth="1"/>
    <col min="8942" max="8942" width="17.28515625" style="47" customWidth="1"/>
    <col min="8943" max="8943" width="15" style="47" customWidth="1"/>
    <col min="8944" max="8944" width="17.140625" style="47" customWidth="1"/>
    <col min="8945" max="8945" width="16.42578125" style="47" customWidth="1"/>
    <col min="8946" max="8946" width="16.5703125" style="47" customWidth="1"/>
    <col min="8947" max="8947" width="20.140625" style="47" customWidth="1"/>
    <col min="8948" max="8948" width="17" style="47" customWidth="1"/>
    <col min="8949" max="8949" width="16.42578125" style="47" customWidth="1"/>
    <col min="8950" max="8950" width="19.140625" style="47" customWidth="1"/>
    <col min="8951" max="8951" width="20.140625" style="47" customWidth="1"/>
    <col min="8952" max="8952" width="17" style="47" customWidth="1"/>
    <col min="8953" max="8953" width="14.42578125" style="47" customWidth="1"/>
    <col min="8954" max="8954" width="10.7109375" style="47" customWidth="1"/>
    <col min="8955" max="8956" width="9.140625" style="47"/>
    <col min="8957" max="8957" width="11.28515625" style="47" customWidth="1"/>
    <col min="8958" max="9192" width="9.140625" style="47"/>
    <col min="9193" max="9193" width="71.5703125" style="47" customWidth="1"/>
    <col min="9194" max="9194" width="21.28515625" style="47" customWidth="1"/>
    <col min="9195" max="9195" width="20" style="47" customWidth="1"/>
    <col min="9196" max="9196" width="17" style="47" customWidth="1"/>
    <col min="9197" max="9197" width="19" style="47" customWidth="1"/>
    <col min="9198" max="9198" width="17.28515625" style="47" customWidth="1"/>
    <col min="9199" max="9199" width="15" style="47" customWidth="1"/>
    <col min="9200" max="9200" width="17.140625" style="47" customWidth="1"/>
    <col min="9201" max="9201" width="16.42578125" style="47" customWidth="1"/>
    <col min="9202" max="9202" width="16.5703125" style="47" customWidth="1"/>
    <col min="9203" max="9203" width="20.140625" style="47" customWidth="1"/>
    <col min="9204" max="9204" width="17" style="47" customWidth="1"/>
    <col min="9205" max="9205" width="16.42578125" style="47" customWidth="1"/>
    <col min="9206" max="9206" width="19.140625" style="47" customWidth="1"/>
    <col min="9207" max="9207" width="20.140625" style="47" customWidth="1"/>
    <col min="9208" max="9208" width="17" style="47" customWidth="1"/>
    <col min="9209" max="9209" width="14.42578125" style="47" customWidth="1"/>
    <col min="9210" max="9210" width="10.7109375" style="47" customWidth="1"/>
    <col min="9211" max="9212" width="9.140625" style="47"/>
    <col min="9213" max="9213" width="11.28515625" style="47" customWidth="1"/>
    <col min="9214" max="9448" width="9.140625" style="47"/>
    <col min="9449" max="9449" width="71.5703125" style="47" customWidth="1"/>
    <col min="9450" max="9450" width="21.28515625" style="47" customWidth="1"/>
    <col min="9451" max="9451" width="20" style="47" customWidth="1"/>
    <col min="9452" max="9452" width="17" style="47" customWidth="1"/>
    <col min="9453" max="9453" width="19" style="47" customWidth="1"/>
    <col min="9454" max="9454" width="17.28515625" style="47" customWidth="1"/>
    <col min="9455" max="9455" width="15" style="47" customWidth="1"/>
    <col min="9456" max="9456" width="17.140625" style="47" customWidth="1"/>
    <col min="9457" max="9457" width="16.42578125" style="47" customWidth="1"/>
    <col min="9458" max="9458" width="16.5703125" style="47" customWidth="1"/>
    <col min="9459" max="9459" width="20.140625" style="47" customWidth="1"/>
    <col min="9460" max="9460" width="17" style="47" customWidth="1"/>
    <col min="9461" max="9461" width="16.42578125" style="47" customWidth="1"/>
    <col min="9462" max="9462" width="19.140625" style="47" customWidth="1"/>
    <col min="9463" max="9463" width="20.140625" style="47" customWidth="1"/>
    <col min="9464" max="9464" width="17" style="47" customWidth="1"/>
    <col min="9465" max="9465" width="14.42578125" style="47" customWidth="1"/>
    <col min="9466" max="9466" width="10.7109375" style="47" customWidth="1"/>
    <col min="9467" max="9468" width="9.140625" style="47"/>
    <col min="9469" max="9469" width="11.28515625" style="47" customWidth="1"/>
    <col min="9470" max="9704" width="9.140625" style="47"/>
    <col min="9705" max="9705" width="71.5703125" style="47" customWidth="1"/>
    <col min="9706" max="9706" width="21.28515625" style="47" customWidth="1"/>
    <col min="9707" max="9707" width="20" style="47" customWidth="1"/>
    <col min="9708" max="9708" width="17" style="47" customWidth="1"/>
    <col min="9709" max="9709" width="19" style="47" customWidth="1"/>
    <col min="9710" max="9710" width="17.28515625" style="47" customWidth="1"/>
    <col min="9711" max="9711" width="15" style="47" customWidth="1"/>
    <col min="9712" max="9712" width="17.140625" style="47" customWidth="1"/>
    <col min="9713" max="9713" width="16.42578125" style="47" customWidth="1"/>
    <col min="9714" max="9714" width="16.5703125" style="47" customWidth="1"/>
    <col min="9715" max="9715" width="20.140625" style="47" customWidth="1"/>
    <col min="9716" max="9716" width="17" style="47" customWidth="1"/>
    <col min="9717" max="9717" width="16.42578125" style="47" customWidth="1"/>
    <col min="9718" max="9718" width="19.140625" style="47" customWidth="1"/>
    <col min="9719" max="9719" width="20.140625" style="47" customWidth="1"/>
    <col min="9720" max="9720" width="17" style="47" customWidth="1"/>
    <col min="9721" max="9721" width="14.42578125" style="47" customWidth="1"/>
    <col min="9722" max="9722" width="10.7109375" style="47" customWidth="1"/>
    <col min="9723" max="9724" width="9.140625" style="47"/>
    <col min="9725" max="9725" width="11.28515625" style="47" customWidth="1"/>
    <col min="9726" max="9960" width="9.140625" style="47"/>
    <col min="9961" max="9961" width="71.5703125" style="47" customWidth="1"/>
    <col min="9962" max="9962" width="21.28515625" style="47" customWidth="1"/>
    <col min="9963" max="9963" width="20" style="47" customWidth="1"/>
    <col min="9964" max="9964" width="17" style="47" customWidth="1"/>
    <col min="9965" max="9965" width="19" style="47" customWidth="1"/>
    <col min="9966" max="9966" width="17.28515625" style="47" customWidth="1"/>
    <col min="9967" max="9967" width="15" style="47" customWidth="1"/>
    <col min="9968" max="9968" width="17.140625" style="47" customWidth="1"/>
    <col min="9969" max="9969" width="16.42578125" style="47" customWidth="1"/>
    <col min="9970" max="9970" width="16.5703125" style="47" customWidth="1"/>
    <col min="9971" max="9971" width="20.140625" style="47" customWidth="1"/>
    <col min="9972" max="9972" width="17" style="47" customWidth="1"/>
    <col min="9973" max="9973" width="16.42578125" style="47" customWidth="1"/>
    <col min="9974" max="9974" width="19.140625" style="47" customWidth="1"/>
    <col min="9975" max="9975" width="20.140625" style="47" customWidth="1"/>
    <col min="9976" max="9976" width="17" style="47" customWidth="1"/>
    <col min="9977" max="9977" width="14.42578125" style="47" customWidth="1"/>
    <col min="9978" max="9978" width="10.7109375" style="47" customWidth="1"/>
    <col min="9979" max="9980" width="9.140625" style="47"/>
    <col min="9981" max="9981" width="11.28515625" style="47" customWidth="1"/>
    <col min="9982" max="10216" width="9.140625" style="47"/>
    <col min="10217" max="10217" width="71.5703125" style="47" customWidth="1"/>
    <col min="10218" max="10218" width="21.28515625" style="47" customWidth="1"/>
    <col min="10219" max="10219" width="20" style="47" customWidth="1"/>
    <col min="10220" max="10220" width="17" style="47" customWidth="1"/>
    <col min="10221" max="10221" width="19" style="47" customWidth="1"/>
    <col min="10222" max="10222" width="17.28515625" style="47" customWidth="1"/>
    <col min="10223" max="10223" width="15" style="47" customWidth="1"/>
    <col min="10224" max="10224" width="17.140625" style="47" customWidth="1"/>
    <col min="10225" max="10225" width="16.42578125" style="47" customWidth="1"/>
    <col min="10226" max="10226" width="16.5703125" style="47" customWidth="1"/>
    <col min="10227" max="10227" width="20.140625" style="47" customWidth="1"/>
    <col min="10228" max="10228" width="17" style="47" customWidth="1"/>
    <col min="10229" max="10229" width="16.42578125" style="47" customWidth="1"/>
    <col min="10230" max="10230" width="19.140625" style="47" customWidth="1"/>
    <col min="10231" max="10231" width="20.140625" style="47" customWidth="1"/>
    <col min="10232" max="10232" width="17" style="47" customWidth="1"/>
    <col min="10233" max="10233" width="14.42578125" style="47" customWidth="1"/>
    <col min="10234" max="10234" width="10.7109375" style="47" customWidth="1"/>
    <col min="10235" max="10236" width="9.140625" style="47"/>
    <col min="10237" max="10237" width="11.28515625" style="47" customWidth="1"/>
    <col min="10238" max="10472" width="9.140625" style="47"/>
    <col min="10473" max="10473" width="71.5703125" style="47" customWidth="1"/>
    <col min="10474" max="10474" width="21.28515625" style="47" customWidth="1"/>
    <col min="10475" max="10475" width="20" style="47" customWidth="1"/>
    <col min="10476" max="10476" width="17" style="47" customWidth="1"/>
    <col min="10477" max="10477" width="19" style="47" customWidth="1"/>
    <col min="10478" max="10478" width="17.28515625" style="47" customWidth="1"/>
    <col min="10479" max="10479" width="15" style="47" customWidth="1"/>
    <col min="10480" max="10480" width="17.140625" style="47" customWidth="1"/>
    <col min="10481" max="10481" width="16.42578125" style="47" customWidth="1"/>
    <col min="10482" max="10482" width="16.5703125" style="47" customWidth="1"/>
    <col min="10483" max="10483" width="20.140625" style="47" customWidth="1"/>
    <col min="10484" max="10484" width="17" style="47" customWidth="1"/>
    <col min="10485" max="10485" width="16.42578125" style="47" customWidth="1"/>
    <col min="10486" max="10486" width="19.140625" style="47" customWidth="1"/>
    <col min="10487" max="10487" width="20.140625" style="47" customWidth="1"/>
    <col min="10488" max="10488" width="17" style="47" customWidth="1"/>
    <col min="10489" max="10489" width="14.42578125" style="47" customWidth="1"/>
    <col min="10490" max="10490" width="10.7109375" style="47" customWidth="1"/>
    <col min="10491" max="10492" width="9.140625" style="47"/>
    <col min="10493" max="10493" width="11.28515625" style="47" customWidth="1"/>
    <col min="10494" max="10728" width="9.140625" style="47"/>
    <col min="10729" max="10729" width="71.5703125" style="47" customWidth="1"/>
    <col min="10730" max="10730" width="21.28515625" style="47" customWidth="1"/>
    <col min="10731" max="10731" width="20" style="47" customWidth="1"/>
    <col min="10732" max="10732" width="17" style="47" customWidth="1"/>
    <col min="10733" max="10733" width="19" style="47" customWidth="1"/>
    <col min="10734" max="10734" width="17.28515625" style="47" customWidth="1"/>
    <col min="10735" max="10735" width="15" style="47" customWidth="1"/>
    <col min="10736" max="10736" width="17.140625" style="47" customWidth="1"/>
    <col min="10737" max="10737" width="16.42578125" style="47" customWidth="1"/>
    <col min="10738" max="10738" width="16.5703125" style="47" customWidth="1"/>
    <col min="10739" max="10739" width="20.140625" style="47" customWidth="1"/>
    <col min="10740" max="10740" width="17" style="47" customWidth="1"/>
    <col min="10741" max="10741" width="16.42578125" style="47" customWidth="1"/>
    <col min="10742" max="10742" width="19.140625" style="47" customWidth="1"/>
    <col min="10743" max="10743" width="20.140625" style="47" customWidth="1"/>
    <col min="10744" max="10744" width="17" style="47" customWidth="1"/>
    <col min="10745" max="10745" width="14.42578125" style="47" customWidth="1"/>
    <col min="10746" max="10746" width="10.7109375" style="47" customWidth="1"/>
    <col min="10747" max="10748" width="9.140625" style="47"/>
    <col min="10749" max="10749" width="11.28515625" style="47" customWidth="1"/>
    <col min="10750" max="10984" width="9.140625" style="47"/>
    <col min="10985" max="10985" width="71.5703125" style="47" customWidth="1"/>
    <col min="10986" max="10986" width="21.28515625" style="47" customWidth="1"/>
    <col min="10987" max="10987" width="20" style="47" customWidth="1"/>
    <col min="10988" max="10988" width="17" style="47" customWidth="1"/>
    <col min="10989" max="10989" width="19" style="47" customWidth="1"/>
    <col min="10990" max="10990" width="17.28515625" style="47" customWidth="1"/>
    <col min="10991" max="10991" width="15" style="47" customWidth="1"/>
    <col min="10992" max="10992" width="17.140625" style="47" customWidth="1"/>
    <col min="10993" max="10993" width="16.42578125" style="47" customWidth="1"/>
    <col min="10994" max="10994" width="16.5703125" style="47" customWidth="1"/>
    <col min="10995" max="10995" width="20.140625" style="47" customWidth="1"/>
    <col min="10996" max="10996" width="17" style="47" customWidth="1"/>
    <col min="10997" max="10997" width="16.42578125" style="47" customWidth="1"/>
    <col min="10998" max="10998" width="19.140625" style="47" customWidth="1"/>
    <col min="10999" max="10999" width="20.140625" style="47" customWidth="1"/>
    <col min="11000" max="11000" width="17" style="47" customWidth="1"/>
    <col min="11001" max="11001" width="14.42578125" style="47" customWidth="1"/>
    <col min="11002" max="11002" width="10.7109375" style="47" customWidth="1"/>
    <col min="11003" max="11004" width="9.140625" style="47"/>
    <col min="11005" max="11005" width="11.28515625" style="47" customWidth="1"/>
    <col min="11006" max="11240" width="9.140625" style="47"/>
    <col min="11241" max="11241" width="71.5703125" style="47" customWidth="1"/>
    <col min="11242" max="11242" width="21.28515625" style="47" customWidth="1"/>
    <col min="11243" max="11243" width="20" style="47" customWidth="1"/>
    <col min="11244" max="11244" width="17" style="47" customWidth="1"/>
    <col min="11245" max="11245" width="19" style="47" customWidth="1"/>
    <col min="11246" max="11246" width="17.28515625" style="47" customWidth="1"/>
    <col min="11247" max="11247" width="15" style="47" customWidth="1"/>
    <col min="11248" max="11248" width="17.140625" style="47" customWidth="1"/>
    <col min="11249" max="11249" width="16.42578125" style="47" customWidth="1"/>
    <col min="11250" max="11250" width="16.5703125" style="47" customWidth="1"/>
    <col min="11251" max="11251" width="20.140625" style="47" customWidth="1"/>
    <col min="11252" max="11252" width="17" style="47" customWidth="1"/>
    <col min="11253" max="11253" width="16.42578125" style="47" customWidth="1"/>
    <col min="11254" max="11254" width="19.140625" style="47" customWidth="1"/>
    <col min="11255" max="11255" width="20.140625" style="47" customWidth="1"/>
    <col min="11256" max="11256" width="17" style="47" customWidth="1"/>
    <col min="11257" max="11257" width="14.42578125" style="47" customWidth="1"/>
    <col min="11258" max="11258" width="10.7109375" style="47" customWidth="1"/>
    <col min="11259" max="11260" width="9.140625" style="47"/>
    <col min="11261" max="11261" width="11.28515625" style="47" customWidth="1"/>
    <col min="11262" max="11496" width="9.140625" style="47"/>
    <col min="11497" max="11497" width="71.5703125" style="47" customWidth="1"/>
    <col min="11498" max="11498" width="21.28515625" style="47" customWidth="1"/>
    <col min="11499" max="11499" width="20" style="47" customWidth="1"/>
    <col min="11500" max="11500" width="17" style="47" customWidth="1"/>
    <col min="11501" max="11501" width="19" style="47" customWidth="1"/>
    <col min="11502" max="11502" width="17.28515625" style="47" customWidth="1"/>
    <col min="11503" max="11503" width="15" style="47" customWidth="1"/>
    <col min="11504" max="11504" width="17.140625" style="47" customWidth="1"/>
    <col min="11505" max="11505" width="16.42578125" style="47" customWidth="1"/>
    <col min="11506" max="11506" width="16.5703125" style="47" customWidth="1"/>
    <col min="11507" max="11507" width="20.140625" style="47" customWidth="1"/>
    <col min="11508" max="11508" width="17" style="47" customWidth="1"/>
    <col min="11509" max="11509" width="16.42578125" style="47" customWidth="1"/>
    <col min="11510" max="11510" width="19.140625" style="47" customWidth="1"/>
    <col min="11511" max="11511" width="20.140625" style="47" customWidth="1"/>
    <col min="11512" max="11512" width="17" style="47" customWidth="1"/>
    <col min="11513" max="11513" width="14.42578125" style="47" customWidth="1"/>
    <col min="11514" max="11514" width="10.7109375" style="47" customWidth="1"/>
    <col min="11515" max="11516" width="9.140625" style="47"/>
    <col min="11517" max="11517" width="11.28515625" style="47" customWidth="1"/>
    <col min="11518" max="11752" width="9.140625" style="47"/>
    <col min="11753" max="11753" width="71.5703125" style="47" customWidth="1"/>
    <col min="11754" max="11754" width="21.28515625" style="47" customWidth="1"/>
    <col min="11755" max="11755" width="20" style="47" customWidth="1"/>
    <col min="11756" max="11756" width="17" style="47" customWidth="1"/>
    <col min="11757" max="11757" width="19" style="47" customWidth="1"/>
    <col min="11758" max="11758" width="17.28515625" style="47" customWidth="1"/>
    <col min="11759" max="11759" width="15" style="47" customWidth="1"/>
    <col min="11760" max="11760" width="17.140625" style="47" customWidth="1"/>
    <col min="11761" max="11761" width="16.42578125" style="47" customWidth="1"/>
    <col min="11762" max="11762" width="16.5703125" style="47" customWidth="1"/>
    <col min="11763" max="11763" width="20.140625" style="47" customWidth="1"/>
    <col min="11764" max="11764" width="17" style="47" customWidth="1"/>
    <col min="11765" max="11765" width="16.42578125" style="47" customWidth="1"/>
    <col min="11766" max="11766" width="19.140625" style="47" customWidth="1"/>
    <col min="11767" max="11767" width="20.140625" style="47" customWidth="1"/>
    <col min="11768" max="11768" width="17" style="47" customWidth="1"/>
    <col min="11769" max="11769" width="14.42578125" style="47" customWidth="1"/>
    <col min="11770" max="11770" width="10.7109375" style="47" customWidth="1"/>
    <col min="11771" max="11772" width="9.140625" style="47"/>
    <col min="11773" max="11773" width="11.28515625" style="47" customWidth="1"/>
    <col min="11774" max="12008" width="9.140625" style="47"/>
    <col min="12009" max="12009" width="71.5703125" style="47" customWidth="1"/>
    <col min="12010" max="12010" width="21.28515625" style="47" customWidth="1"/>
    <col min="12011" max="12011" width="20" style="47" customWidth="1"/>
    <col min="12012" max="12012" width="17" style="47" customWidth="1"/>
    <col min="12013" max="12013" width="19" style="47" customWidth="1"/>
    <col min="12014" max="12014" width="17.28515625" style="47" customWidth="1"/>
    <col min="12015" max="12015" width="15" style="47" customWidth="1"/>
    <col min="12016" max="12016" width="17.140625" style="47" customWidth="1"/>
    <col min="12017" max="12017" width="16.42578125" style="47" customWidth="1"/>
    <col min="12018" max="12018" width="16.5703125" style="47" customWidth="1"/>
    <col min="12019" max="12019" width="20.140625" style="47" customWidth="1"/>
    <col min="12020" max="12020" width="17" style="47" customWidth="1"/>
    <col min="12021" max="12021" width="16.42578125" style="47" customWidth="1"/>
    <col min="12022" max="12022" width="19.140625" style="47" customWidth="1"/>
    <col min="12023" max="12023" width="20.140625" style="47" customWidth="1"/>
    <col min="12024" max="12024" width="17" style="47" customWidth="1"/>
    <col min="12025" max="12025" width="14.42578125" style="47" customWidth="1"/>
    <col min="12026" max="12026" width="10.7109375" style="47" customWidth="1"/>
    <col min="12027" max="12028" width="9.140625" style="47"/>
    <col min="12029" max="12029" width="11.28515625" style="47" customWidth="1"/>
    <col min="12030" max="12264" width="9.140625" style="47"/>
    <col min="12265" max="12265" width="71.5703125" style="47" customWidth="1"/>
    <col min="12266" max="12266" width="21.28515625" style="47" customWidth="1"/>
    <col min="12267" max="12267" width="20" style="47" customWidth="1"/>
    <col min="12268" max="12268" width="17" style="47" customWidth="1"/>
    <col min="12269" max="12269" width="19" style="47" customWidth="1"/>
    <col min="12270" max="12270" width="17.28515625" style="47" customWidth="1"/>
    <col min="12271" max="12271" width="15" style="47" customWidth="1"/>
    <col min="12272" max="12272" width="17.140625" style="47" customWidth="1"/>
    <col min="12273" max="12273" width="16.42578125" style="47" customWidth="1"/>
    <col min="12274" max="12274" width="16.5703125" style="47" customWidth="1"/>
    <col min="12275" max="12275" width="20.140625" style="47" customWidth="1"/>
    <col min="12276" max="12276" width="17" style="47" customWidth="1"/>
    <col min="12277" max="12277" width="16.42578125" style="47" customWidth="1"/>
    <col min="12278" max="12278" width="19.140625" style="47" customWidth="1"/>
    <col min="12279" max="12279" width="20.140625" style="47" customWidth="1"/>
    <col min="12280" max="12280" width="17" style="47" customWidth="1"/>
    <col min="12281" max="12281" width="14.42578125" style="47" customWidth="1"/>
    <col min="12282" max="12282" width="10.7109375" style="47" customWidth="1"/>
    <col min="12283" max="12284" width="9.140625" style="47"/>
    <col min="12285" max="12285" width="11.28515625" style="47" customWidth="1"/>
    <col min="12286" max="12520" width="9.140625" style="47"/>
    <col min="12521" max="12521" width="71.5703125" style="47" customWidth="1"/>
    <col min="12522" max="12522" width="21.28515625" style="47" customWidth="1"/>
    <col min="12523" max="12523" width="20" style="47" customWidth="1"/>
    <col min="12524" max="12524" width="17" style="47" customWidth="1"/>
    <col min="12525" max="12525" width="19" style="47" customWidth="1"/>
    <col min="12526" max="12526" width="17.28515625" style="47" customWidth="1"/>
    <col min="12527" max="12527" width="15" style="47" customWidth="1"/>
    <col min="12528" max="12528" width="17.140625" style="47" customWidth="1"/>
    <col min="12529" max="12529" width="16.42578125" style="47" customWidth="1"/>
    <col min="12530" max="12530" width="16.5703125" style="47" customWidth="1"/>
    <col min="12531" max="12531" width="20.140625" style="47" customWidth="1"/>
    <col min="12532" max="12532" width="17" style="47" customWidth="1"/>
    <col min="12533" max="12533" width="16.42578125" style="47" customWidth="1"/>
    <col min="12534" max="12534" width="19.140625" style="47" customWidth="1"/>
    <col min="12535" max="12535" width="20.140625" style="47" customWidth="1"/>
    <col min="12536" max="12536" width="17" style="47" customWidth="1"/>
    <col min="12537" max="12537" width="14.42578125" style="47" customWidth="1"/>
    <col min="12538" max="12538" width="10.7109375" style="47" customWidth="1"/>
    <col min="12539" max="12540" width="9.140625" style="47"/>
    <col min="12541" max="12541" width="11.28515625" style="47" customWidth="1"/>
    <col min="12542" max="12776" width="9.140625" style="47"/>
    <col min="12777" max="12777" width="71.5703125" style="47" customWidth="1"/>
    <col min="12778" max="12778" width="21.28515625" style="47" customWidth="1"/>
    <col min="12779" max="12779" width="20" style="47" customWidth="1"/>
    <col min="12780" max="12780" width="17" style="47" customWidth="1"/>
    <col min="12781" max="12781" width="19" style="47" customWidth="1"/>
    <col min="12782" max="12782" width="17.28515625" style="47" customWidth="1"/>
    <col min="12783" max="12783" width="15" style="47" customWidth="1"/>
    <col min="12784" max="12784" width="17.140625" style="47" customWidth="1"/>
    <col min="12785" max="12785" width="16.42578125" style="47" customWidth="1"/>
    <col min="12786" max="12786" width="16.5703125" style="47" customWidth="1"/>
    <col min="12787" max="12787" width="20.140625" style="47" customWidth="1"/>
    <col min="12788" max="12788" width="17" style="47" customWidth="1"/>
    <col min="12789" max="12789" width="16.42578125" style="47" customWidth="1"/>
    <col min="12790" max="12790" width="19.140625" style="47" customWidth="1"/>
    <col min="12791" max="12791" width="20.140625" style="47" customWidth="1"/>
    <col min="12792" max="12792" width="17" style="47" customWidth="1"/>
    <col min="12793" max="12793" width="14.42578125" style="47" customWidth="1"/>
    <col min="12794" max="12794" width="10.7109375" style="47" customWidth="1"/>
    <col min="12795" max="12796" width="9.140625" style="47"/>
    <col min="12797" max="12797" width="11.28515625" style="47" customWidth="1"/>
    <col min="12798" max="13032" width="9.140625" style="47"/>
    <col min="13033" max="13033" width="71.5703125" style="47" customWidth="1"/>
    <col min="13034" max="13034" width="21.28515625" style="47" customWidth="1"/>
    <col min="13035" max="13035" width="20" style="47" customWidth="1"/>
    <col min="13036" max="13036" width="17" style="47" customWidth="1"/>
    <col min="13037" max="13037" width="19" style="47" customWidth="1"/>
    <col min="13038" max="13038" width="17.28515625" style="47" customWidth="1"/>
    <col min="13039" max="13039" width="15" style="47" customWidth="1"/>
    <col min="13040" max="13040" width="17.140625" style="47" customWidth="1"/>
    <col min="13041" max="13041" width="16.42578125" style="47" customWidth="1"/>
    <col min="13042" max="13042" width="16.5703125" style="47" customWidth="1"/>
    <col min="13043" max="13043" width="20.140625" style="47" customWidth="1"/>
    <col min="13044" max="13044" width="17" style="47" customWidth="1"/>
    <col min="13045" max="13045" width="16.42578125" style="47" customWidth="1"/>
    <col min="13046" max="13046" width="19.140625" style="47" customWidth="1"/>
    <col min="13047" max="13047" width="20.140625" style="47" customWidth="1"/>
    <col min="13048" max="13048" width="17" style="47" customWidth="1"/>
    <col min="13049" max="13049" width="14.42578125" style="47" customWidth="1"/>
    <col min="13050" max="13050" width="10.7109375" style="47" customWidth="1"/>
    <col min="13051" max="13052" width="9.140625" style="47"/>
    <col min="13053" max="13053" width="11.28515625" style="47" customWidth="1"/>
    <col min="13054" max="13288" width="9.140625" style="47"/>
    <col min="13289" max="13289" width="71.5703125" style="47" customWidth="1"/>
    <col min="13290" max="13290" width="21.28515625" style="47" customWidth="1"/>
    <col min="13291" max="13291" width="20" style="47" customWidth="1"/>
    <col min="13292" max="13292" width="17" style="47" customWidth="1"/>
    <col min="13293" max="13293" width="19" style="47" customWidth="1"/>
    <col min="13294" max="13294" width="17.28515625" style="47" customWidth="1"/>
    <col min="13295" max="13295" width="15" style="47" customWidth="1"/>
    <col min="13296" max="13296" width="17.140625" style="47" customWidth="1"/>
    <col min="13297" max="13297" width="16.42578125" style="47" customWidth="1"/>
    <col min="13298" max="13298" width="16.5703125" style="47" customWidth="1"/>
    <col min="13299" max="13299" width="20.140625" style="47" customWidth="1"/>
    <col min="13300" max="13300" width="17" style="47" customWidth="1"/>
    <col min="13301" max="13301" width="16.42578125" style="47" customWidth="1"/>
    <col min="13302" max="13302" width="19.140625" style="47" customWidth="1"/>
    <col min="13303" max="13303" width="20.140625" style="47" customWidth="1"/>
    <col min="13304" max="13304" width="17" style="47" customWidth="1"/>
    <col min="13305" max="13305" width="14.42578125" style="47" customWidth="1"/>
    <col min="13306" max="13306" width="10.7109375" style="47" customWidth="1"/>
    <col min="13307" max="13308" width="9.140625" style="47"/>
    <col min="13309" max="13309" width="11.28515625" style="47" customWidth="1"/>
    <col min="13310" max="13544" width="9.140625" style="47"/>
    <col min="13545" max="13545" width="71.5703125" style="47" customWidth="1"/>
    <col min="13546" max="13546" width="21.28515625" style="47" customWidth="1"/>
    <col min="13547" max="13547" width="20" style="47" customWidth="1"/>
    <col min="13548" max="13548" width="17" style="47" customWidth="1"/>
    <col min="13549" max="13549" width="19" style="47" customWidth="1"/>
    <col min="13550" max="13550" width="17.28515625" style="47" customWidth="1"/>
    <col min="13551" max="13551" width="15" style="47" customWidth="1"/>
    <col min="13552" max="13552" width="17.140625" style="47" customWidth="1"/>
    <col min="13553" max="13553" width="16.42578125" style="47" customWidth="1"/>
    <col min="13554" max="13554" width="16.5703125" style="47" customWidth="1"/>
    <col min="13555" max="13555" width="20.140625" style="47" customWidth="1"/>
    <col min="13556" max="13556" width="17" style="47" customWidth="1"/>
    <col min="13557" max="13557" width="16.42578125" style="47" customWidth="1"/>
    <col min="13558" max="13558" width="19.140625" style="47" customWidth="1"/>
    <col min="13559" max="13559" width="20.140625" style="47" customWidth="1"/>
    <col min="13560" max="13560" width="17" style="47" customWidth="1"/>
    <col min="13561" max="13561" width="14.42578125" style="47" customWidth="1"/>
    <col min="13562" max="13562" width="10.7109375" style="47" customWidth="1"/>
    <col min="13563" max="13564" width="9.140625" style="47"/>
    <col min="13565" max="13565" width="11.28515625" style="47" customWidth="1"/>
    <col min="13566" max="13800" width="9.140625" style="47"/>
    <col min="13801" max="13801" width="71.5703125" style="47" customWidth="1"/>
    <col min="13802" max="13802" width="21.28515625" style="47" customWidth="1"/>
    <col min="13803" max="13803" width="20" style="47" customWidth="1"/>
    <col min="13804" max="13804" width="17" style="47" customWidth="1"/>
    <col min="13805" max="13805" width="19" style="47" customWidth="1"/>
    <col min="13806" max="13806" width="17.28515625" style="47" customWidth="1"/>
    <col min="13807" max="13807" width="15" style="47" customWidth="1"/>
    <col min="13808" max="13808" width="17.140625" style="47" customWidth="1"/>
    <col min="13809" max="13809" width="16.42578125" style="47" customWidth="1"/>
    <col min="13810" max="13810" width="16.5703125" style="47" customWidth="1"/>
    <col min="13811" max="13811" width="20.140625" style="47" customWidth="1"/>
    <col min="13812" max="13812" width="17" style="47" customWidth="1"/>
    <col min="13813" max="13813" width="16.42578125" style="47" customWidth="1"/>
    <col min="13814" max="13814" width="19.140625" style="47" customWidth="1"/>
    <col min="13815" max="13815" width="20.140625" style="47" customWidth="1"/>
    <col min="13816" max="13816" width="17" style="47" customWidth="1"/>
    <col min="13817" max="13817" width="14.42578125" style="47" customWidth="1"/>
    <col min="13818" max="13818" width="10.7109375" style="47" customWidth="1"/>
    <col min="13819" max="13820" width="9.140625" style="47"/>
    <col min="13821" max="13821" width="11.28515625" style="47" customWidth="1"/>
    <col min="13822" max="14056" width="9.140625" style="47"/>
    <col min="14057" max="14057" width="71.5703125" style="47" customWidth="1"/>
    <col min="14058" max="14058" width="21.28515625" style="47" customWidth="1"/>
    <col min="14059" max="14059" width="20" style="47" customWidth="1"/>
    <col min="14060" max="14060" width="17" style="47" customWidth="1"/>
    <col min="14061" max="14061" width="19" style="47" customWidth="1"/>
    <col min="14062" max="14062" width="17.28515625" style="47" customWidth="1"/>
    <col min="14063" max="14063" width="15" style="47" customWidth="1"/>
    <col min="14064" max="14064" width="17.140625" style="47" customWidth="1"/>
    <col min="14065" max="14065" width="16.42578125" style="47" customWidth="1"/>
    <col min="14066" max="14066" width="16.5703125" style="47" customWidth="1"/>
    <col min="14067" max="14067" width="20.140625" style="47" customWidth="1"/>
    <col min="14068" max="14068" width="17" style="47" customWidth="1"/>
    <col min="14069" max="14069" width="16.42578125" style="47" customWidth="1"/>
    <col min="14070" max="14070" width="19.140625" style="47" customWidth="1"/>
    <col min="14071" max="14071" width="20.140625" style="47" customWidth="1"/>
    <col min="14072" max="14072" width="17" style="47" customWidth="1"/>
    <col min="14073" max="14073" width="14.42578125" style="47" customWidth="1"/>
    <col min="14074" max="14074" width="10.7109375" style="47" customWidth="1"/>
    <col min="14075" max="14076" width="9.140625" style="47"/>
    <col min="14077" max="14077" width="11.28515625" style="47" customWidth="1"/>
    <col min="14078" max="14312" width="9.140625" style="47"/>
    <col min="14313" max="14313" width="71.5703125" style="47" customWidth="1"/>
    <col min="14314" max="14314" width="21.28515625" style="47" customWidth="1"/>
    <col min="14315" max="14315" width="20" style="47" customWidth="1"/>
    <col min="14316" max="14316" width="17" style="47" customWidth="1"/>
    <col min="14317" max="14317" width="19" style="47" customWidth="1"/>
    <col min="14318" max="14318" width="17.28515625" style="47" customWidth="1"/>
    <col min="14319" max="14319" width="15" style="47" customWidth="1"/>
    <col min="14320" max="14320" width="17.140625" style="47" customWidth="1"/>
    <col min="14321" max="14321" width="16.42578125" style="47" customWidth="1"/>
    <col min="14322" max="14322" width="16.5703125" style="47" customWidth="1"/>
    <col min="14323" max="14323" width="20.140625" style="47" customWidth="1"/>
    <col min="14324" max="14324" width="17" style="47" customWidth="1"/>
    <col min="14325" max="14325" width="16.42578125" style="47" customWidth="1"/>
    <col min="14326" max="14326" width="19.140625" style="47" customWidth="1"/>
    <col min="14327" max="14327" width="20.140625" style="47" customWidth="1"/>
    <col min="14328" max="14328" width="17" style="47" customWidth="1"/>
    <col min="14329" max="14329" width="14.42578125" style="47" customWidth="1"/>
    <col min="14330" max="14330" width="10.7109375" style="47" customWidth="1"/>
    <col min="14331" max="14332" width="9.140625" style="47"/>
    <col min="14333" max="14333" width="11.28515625" style="47" customWidth="1"/>
    <col min="14334" max="14568" width="9.140625" style="47"/>
    <col min="14569" max="14569" width="71.5703125" style="47" customWidth="1"/>
    <col min="14570" max="14570" width="21.28515625" style="47" customWidth="1"/>
    <col min="14571" max="14571" width="20" style="47" customWidth="1"/>
    <col min="14572" max="14572" width="17" style="47" customWidth="1"/>
    <col min="14573" max="14573" width="19" style="47" customWidth="1"/>
    <col min="14574" max="14574" width="17.28515625" style="47" customWidth="1"/>
    <col min="14575" max="14575" width="15" style="47" customWidth="1"/>
    <col min="14576" max="14576" width="17.140625" style="47" customWidth="1"/>
    <col min="14577" max="14577" width="16.42578125" style="47" customWidth="1"/>
    <col min="14578" max="14578" width="16.5703125" style="47" customWidth="1"/>
    <col min="14579" max="14579" width="20.140625" style="47" customWidth="1"/>
    <col min="14580" max="14580" width="17" style="47" customWidth="1"/>
    <col min="14581" max="14581" width="16.42578125" style="47" customWidth="1"/>
    <col min="14582" max="14582" width="19.140625" style="47" customWidth="1"/>
    <col min="14583" max="14583" width="20.140625" style="47" customWidth="1"/>
    <col min="14584" max="14584" width="17" style="47" customWidth="1"/>
    <col min="14585" max="14585" width="14.42578125" style="47" customWidth="1"/>
    <col min="14586" max="14586" width="10.7109375" style="47" customWidth="1"/>
    <col min="14587" max="14588" width="9.140625" style="47"/>
    <col min="14589" max="14589" width="11.28515625" style="47" customWidth="1"/>
    <col min="14590" max="14824" width="9.140625" style="47"/>
    <col min="14825" max="14825" width="71.5703125" style="47" customWidth="1"/>
    <col min="14826" max="14826" width="21.28515625" style="47" customWidth="1"/>
    <col min="14827" max="14827" width="20" style="47" customWidth="1"/>
    <col min="14828" max="14828" width="17" style="47" customWidth="1"/>
    <col min="14829" max="14829" width="19" style="47" customWidth="1"/>
    <col min="14830" max="14830" width="17.28515625" style="47" customWidth="1"/>
    <col min="14831" max="14831" width="15" style="47" customWidth="1"/>
    <col min="14832" max="14832" width="17.140625" style="47" customWidth="1"/>
    <col min="14833" max="14833" width="16.42578125" style="47" customWidth="1"/>
    <col min="14834" max="14834" width="16.5703125" style="47" customWidth="1"/>
    <col min="14835" max="14835" width="20.140625" style="47" customWidth="1"/>
    <col min="14836" max="14836" width="17" style="47" customWidth="1"/>
    <col min="14837" max="14837" width="16.42578125" style="47" customWidth="1"/>
    <col min="14838" max="14838" width="19.140625" style="47" customWidth="1"/>
    <col min="14839" max="14839" width="20.140625" style="47" customWidth="1"/>
    <col min="14840" max="14840" width="17" style="47" customWidth="1"/>
    <col min="14841" max="14841" width="14.42578125" style="47" customWidth="1"/>
    <col min="14842" max="14842" width="10.7109375" style="47" customWidth="1"/>
    <col min="14843" max="14844" width="9.140625" style="47"/>
    <col min="14845" max="14845" width="11.28515625" style="47" customWidth="1"/>
    <col min="14846" max="15080" width="9.140625" style="47"/>
    <col min="15081" max="15081" width="71.5703125" style="47" customWidth="1"/>
    <col min="15082" max="15082" width="21.28515625" style="47" customWidth="1"/>
    <col min="15083" max="15083" width="20" style="47" customWidth="1"/>
    <col min="15084" max="15084" width="17" style="47" customWidth="1"/>
    <col min="15085" max="15085" width="19" style="47" customWidth="1"/>
    <col min="15086" max="15086" width="17.28515625" style="47" customWidth="1"/>
    <col min="15087" max="15087" width="15" style="47" customWidth="1"/>
    <col min="15088" max="15088" width="17.140625" style="47" customWidth="1"/>
    <col min="15089" max="15089" width="16.42578125" style="47" customWidth="1"/>
    <col min="15090" max="15090" width="16.5703125" style="47" customWidth="1"/>
    <col min="15091" max="15091" width="20.140625" style="47" customWidth="1"/>
    <col min="15092" max="15092" width="17" style="47" customWidth="1"/>
    <col min="15093" max="15093" width="16.42578125" style="47" customWidth="1"/>
    <col min="15094" max="15094" width="19.140625" style="47" customWidth="1"/>
    <col min="15095" max="15095" width="20.140625" style="47" customWidth="1"/>
    <col min="15096" max="15096" width="17" style="47" customWidth="1"/>
    <col min="15097" max="15097" width="14.42578125" style="47" customWidth="1"/>
    <col min="15098" max="15098" width="10.7109375" style="47" customWidth="1"/>
    <col min="15099" max="15100" width="9.140625" style="47"/>
    <col min="15101" max="15101" width="11.28515625" style="47" customWidth="1"/>
    <col min="15102" max="15336" width="9.140625" style="47"/>
    <col min="15337" max="15337" width="71.5703125" style="47" customWidth="1"/>
    <col min="15338" max="15338" width="21.28515625" style="47" customWidth="1"/>
    <col min="15339" max="15339" width="20" style="47" customWidth="1"/>
    <col min="15340" max="15340" width="17" style="47" customWidth="1"/>
    <col min="15341" max="15341" width="19" style="47" customWidth="1"/>
    <col min="15342" max="15342" width="17.28515625" style="47" customWidth="1"/>
    <col min="15343" max="15343" width="15" style="47" customWidth="1"/>
    <col min="15344" max="15344" width="17.140625" style="47" customWidth="1"/>
    <col min="15345" max="15345" width="16.42578125" style="47" customWidth="1"/>
    <col min="15346" max="15346" width="16.5703125" style="47" customWidth="1"/>
    <col min="15347" max="15347" width="20.140625" style="47" customWidth="1"/>
    <col min="15348" max="15348" width="17" style="47" customWidth="1"/>
    <col min="15349" max="15349" width="16.42578125" style="47" customWidth="1"/>
    <col min="15350" max="15350" width="19.140625" style="47" customWidth="1"/>
    <col min="15351" max="15351" width="20.140625" style="47" customWidth="1"/>
    <col min="15352" max="15352" width="17" style="47" customWidth="1"/>
    <col min="15353" max="15353" width="14.42578125" style="47" customWidth="1"/>
    <col min="15354" max="15354" width="10.7109375" style="47" customWidth="1"/>
    <col min="15355" max="15356" width="9.140625" style="47"/>
    <col min="15357" max="15357" width="11.28515625" style="47" customWidth="1"/>
    <col min="15358" max="15592" width="9.140625" style="47"/>
    <col min="15593" max="15593" width="71.5703125" style="47" customWidth="1"/>
    <col min="15594" max="15594" width="21.28515625" style="47" customWidth="1"/>
    <col min="15595" max="15595" width="20" style="47" customWidth="1"/>
    <col min="15596" max="15596" width="17" style="47" customWidth="1"/>
    <col min="15597" max="15597" width="19" style="47" customWidth="1"/>
    <col min="15598" max="15598" width="17.28515625" style="47" customWidth="1"/>
    <col min="15599" max="15599" width="15" style="47" customWidth="1"/>
    <col min="15600" max="15600" width="17.140625" style="47" customWidth="1"/>
    <col min="15601" max="15601" width="16.42578125" style="47" customWidth="1"/>
    <col min="15602" max="15602" width="16.5703125" style="47" customWidth="1"/>
    <col min="15603" max="15603" width="20.140625" style="47" customWidth="1"/>
    <col min="15604" max="15604" width="17" style="47" customWidth="1"/>
    <col min="15605" max="15605" width="16.42578125" style="47" customWidth="1"/>
    <col min="15606" max="15606" width="19.140625" style="47" customWidth="1"/>
    <col min="15607" max="15607" width="20.140625" style="47" customWidth="1"/>
    <col min="15608" max="15608" width="17" style="47" customWidth="1"/>
    <col min="15609" max="15609" width="14.42578125" style="47" customWidth="1"/>
    <col min="15610" max="15610" width="10.7109375" style="47" customWidth="1"/>
    <col min="15611" max="15612" width="9.140625" style="47"/>
    <col min="15613" max="15613" width="11.28515625" style="47" customWidth="1"/>
    <col min="15614" max="15848" width="9.140625" style="47"/>
    <col min="15849" max="15849" width="71.5703125" style="47" customWidth="1"/>
    <col min="15850" max="15850" width="21.28515625" style="47" customWidth="1"/>
    <col min="15851" max="15851" width="20" style="47" customWidth="1"/>
    <col min="15852" max="15852" width="17" style="47" customWidth="1"/>
    <col min="15853" max="15853" width="19" style="47" customWidth="1"/>
    <col min="15854" max="15854" width="17.28515625" style="47" customWidth="1"/>
    <col min="15855" max="15855" width="15" style="47" customWidth="1"/>
    <col min="15856" max="15856" width="17.140625" style="47" customWidth="1"/>
    <col min="15857" max="15857" width="16.42578125" style="47" customWidth="1"/>
    <col min="15858" max="15858" width="16.5703125" style="47" customWidth="1"/>
    <col min="15859" max="15859" width="20.140625" style="47" customWidth="1"/>
    <col min="15860" max="15860" width="17" style="47" customWidth="1"/>
    <col min="15861" max="15861" width="16.42578125" style="47" customWidth="1"/>
    <col min="15862" max="15862" width="19.140625" style="47" customWidth="1"/>
    <col min="15863" max="15863" width="20.140625" style="47" customWidth="1"/>
    <col min="15864" max="15864" width="17" style="47" customWidth="1"/>
    <col min="15865" max="15865" width="14.42578125" style="47" customWidth="1"/>
    <col min="15866" max="15866" width="10.7109375" style="47" customWidth="1"/>
    <col min="15867" max="15868" width="9.140625" style="47"/>
    <col min="15869" max="15869" width="11.28515625" style="47" customWidth="1"/>
    <col min="15870" max="16104" width="9.140625" style="47"/>
    <col min="16105" max="16105" width="71.5703125" style="47" customWidth="1"/>
    <col min="16106" max="16106" width="21.28515625" style="47" customWidth="1"/>
    <col min="16107" max="16107" width="20" style="47" customWidth="1"/>
    <col min="16108" max="16108" width="17" style="47" customWidth="1"/>
    <col min="16109" max="16109" width="19" style="47" customWidth="1"/>
    <col min="16110" max="16110" width="17.28515625" style="47" customWidth="1"/>
    <col min="16111" max="16111" width="15" style="47" customWidth="1"/>
    <col min="16112" max="16112" width="17.140625" style="47" customWidth="1"/>
    <col min="16113" max="16113" width="16.42578125" style="47" customWidth="1"/>
    <col min="16114" max="16114" width="16.5703125" style="47" customWidth="1"/>
    <col min="16115" max="16115" width="20.140625" style="47" customWidth="1"/>
    <col min="16116" max="16116" width="17" style="47" customWidth="1"/>
    <col min="16117" max="16117" width="16.42578125" style="47" customWidth="1"/>
    <col min="16118" max="16118" width="19.140625" style="47" customWidth="1"/>
    <col min="16119" max="16119" width="20.140625" style="47" customWidth="1"/>
    <col min="16120" max="16120" width="17" style="47" customWidth="1"/>
    <col min="16121" max="16121" width="14.42578125" style="47" customWidth="1"/>
    <col min="16122" max="16122" width="10.7109375" style="47" customWidth="1"/>
    <col min="16123" max="16124" width="9.140625" style="47"/>
    <col min="16125" max="16125" width="11.28515625" style="47" customWidth="1"/>
    <col min="16126" max="16384" width="9.140625" style="47"/>
  </cols>
  <sheetData>
    <row r="1" spans="1:22" ht="47.25" customHeight="1" x14ac:dyDescent="0.35">
      <c r="A1" s="1772" t="s">
        <v>68</v>
      </c>
      <c r="B1" s="1772"/>
      <c r="C1" s="1772"/>
      <c r="D1" s="1772"/>
      <c r="E1" s="1772"/>
      <c r="F1" s="1772"/>
      <c r="G1" s="1772"/>
      <c r="H1" s="1772"/>
      <c r="I1" s="1772"/>
      <c r="J1" s="1772"/>
      <c r="K1" s="1772"/>
      <c r="L1" s="1772"/>
      <c r="M1" s="1772"/>
      <c r="N1" s="1772"/>
      <c r="O1" s="1772"/>
      <c r="P1" s="1772"/>
    </row>
    <row r="2" spans="1:22" ht="26.25" customHeight="1" x14ac:dyDescent="0.35">
      <c r="A2" s="1769" t="s">
        <v>121</v>
      </c>
      <c r="B2" s="1769"/>
      <c r="C2" s="1769"/>
      <c r="D2" s="1769"/>
      <c r="E2" s="1769"/>
      <c r="F2" s="1769"/>
      <c r="G2" s="1769"/>
      <c r="H2" s="1769"/>
      <c r="I2" s="1769"/>
      <c r="J2" s="1769"/>
      <c r="K2" s="1769"/>
      <c r="L2" s="1769"/>
      <c r="M2" s="1769"/>
      <c r="N2" s="1769"/>
      <c r="O2" s="1769"/>
      <c r="P2" s="1769"/>
    </row>
    <row r="3" spans="1:22" ht="33" customHeight="1" thickBot="1" x14ac:dyDescent="0.45">
      <c r="A3" s="49"/>
    </row>
    <row r="4" spans="1:22" ht="33" customHeight="1" thickBot="1" x14ac:dyDescent="0.4">
      <c r="A4" s="1773" t="s">
        <v>7</v>
      </c>
      <c r="B4" s="1774" t="s">
        <v>0</v>
      </c>
      <c r="C4" s="1774"/>
      <c r="D4" s="1774"/>
      <c r="E4" s="1775" t="s">
        <v>1</v>
      </c>
      <c r="F4" s="1774"/>
      <c r="G4" s="1774"/>
      <c r="H4" s="1774" t="s">
        <v>2</v>
      </c>
      <c r="I4" s="1774"/>
      <c r="J4" s="1774"/>
      <c r="K4" s="1774" t="s">
        <v>3</v>
      </c>
      <c r="L4" s="1774"/>
      <c r="M4" s="1776"/>
      <c r="N4" s="1777" t="s">
        <v>22</v>
      </c>
      <c r="O4" s="1777"/>
      <c r="P4" s="1778"/>
    </row>
    <row r="5" spans="1:22" ht="63.75" customHeight="1" thickBot="1" x14ac:dyDescent="0.4">
      <c r="A5" s="1773"/>
      <c r="B5" s="444" t="s">
        <v>16</v>
      </c>
      <c r="C5" s="444" t="s">
        <v>17</v>
      </c>
      <c r="D5" s="447" t="s">
        <v>4</v>
      </c>
      <c r="E5" s="446" t="s">
        <v>16</v>
      </c>
      <c r="F5" s="444" t="s">
        <v>17</v>
      </c>
      <c r="G5" s="445" t="s">
        <v>4</v>
      </c>
      <c r="H5" s="444" t="s">
        <v>16</v>
      </c>
      <c r="I5" s="444" t="s">
        <v>17</v>
      </c>
      <c r="J5" s="445" t="s">
        <v>4</v>
      </c>
      <c r="K5" s="444" t="s">
        <v>16</v>
      </c>
      <c r="L5" s="444" t="s">
        <v>17</v>
      </c>
      <c r="M5" s="445" t="s">
        <v>4</v>
      </c>
      <c r="N5" s="444" t="s">
        <v>16</v>
      </c>
      <c r="O5" s="444" t="s">
        <v>17</v>
      </c>
      <c r="P5" s="330" t="s">
        <v>4</v>
      </c>
    </row>
    <row r="6" spans="1:22" ht="29.25" customHeight="1" thickBot="1" x14ac:dyDescent="0.4">
      <c r="A6" s="412" t="s">
        <v>13</v>
      </c>
      <c r="B6" s="413"/>
      <c r="C6" s="414"/>
      <c r="D6" s="415"/>
      <c r="E6" s="416"/>
      <c r="F6" s="414"/>
      <c r="G6" s="417"/>
      <c r="H6" s="413"/>
      <c r="I6" s="414"/>
      <c r="J6" s="415"/>
      <c r="K6" s="416"/>
      <c r="L6" s="414"/>
      <c r="M6" s="417"/>
      <c r="N6" s="418"/>
      <c r="O6" s="414"/>
      <c r="P6" s="436"/>
    </row>
    <row r="7" spans="1:22" ht="30" customHeight="1" thickBot="1" x14ac:dyDescent="0.4">
      <c r="A7" s="906" t="s">
        <v>50</v>
      </c>
      <c r="B7" s="419">
        <f t="shared" ref="B7:P7" si="0">SUM(B8:B8)</f>
        <v>0</v>
      </c>
      <c r="C7" s="419">
        <f t="shared" si="0"/>
        <v>0</v>
      </c>
      <c r="D7" s="437">
        <f t="shared" si="0"/>
        <v>0</v>
      </c>
      <c r="E7" s="432">
        <f t="shared" si="0"/>
        <v>0</v>
      </c>
      <c r="F7" s="419">
        <f t="shared" si="0"/>
        <v>0</v>
      </c>
      <c r="G7" s="433">
        <f t="shared" si="0"/>
        <v>0</v>
      </c>
      <c r="H7" s="419">
        <f t="shared" si="0"/>
        <v>0</v>
      </c>
      <c r="I7" s="438">
        <f t="shared" si="0"/>
        <v>0</v>
      </c>
      <c r="J7" s="439">
        <f t="shared" si="0"/>
        <v>0</v>
      </c>
      <c r="K7" s="419">
        <f t="shared" si="0"/>
        <v>0</v>
      </c>
      <c r="L7" s="438">
        <f t="shared" si="0"/>
        <v>0</v>
      </c>
      <c r="M7" s="439">
        <f t="shared" si="0"/>
        <v>0</v>
      </c>
      <c r="N7" s="419">
        <f t="shared" si="0"/>
        <v>0</v>
      </c>
      <c r="O7" s="419">
        <f t="shared" si="0"/>
        <v>0</v>
      </c>
      <c r="P7" s="437">
        <f t="shared" si="0"/>
        <v>0</v>
      </c>
    </row>
    <row r="8" spans="1:22" ht="25.5" customHeight="1" thickBot="1" x14ac:dyDescent="0.4">
      <c r="A8" s="907" t="s">
        <v>58</v>
      </c>
      <c r="B8" s="449">
        <v>0</v>
      </c>
      <c r="C8" s="449">
        <v>0</v>
      </c>
      <c r="D8" s="450">
        <v>0</v>
      </c>
      <c r="E8" s="451">
        <v>0</v>
      </c>
      <c r="F8" s="449">
        <v>0</v>
      </c>
      <c r="G8" s="450">
        <v>0</v>
      </c>
      <c r="H8" s="449">
        <v>0</v>
      </c>
      <c r="I8" s="449">
        <v>0</v>
      </c>
      <c r="J8" s="450">
        <v>0</v>
      </c>
      <c r="K8" s="449">
        <v>0</v>
      </c>
      <c r="L8" s="449">
        <v>0</v>
      </c>
      <c r="M8" s="450">
        <v>0</v>
      </c>
      <c r="N8" s="449">
        <v>0</v>
      </c>
      <c r="O8" s="449">
        <v>0</v>
      </c>
      <c r="P8" s="450">
        <v>0</v>
      </c>
      <c r="Q8" s="63"/>
      <c r="R8" s="63"/>
      <c r="S8" s="63"/>
      <c r="T8" s="63"/>
      <c r="U8" s="63"/>
      <c r="V8" s="63"/>
    </row>
    <row r="9" spans="1:22" ht="36.200000000000003" customHeight="1" thickBot="1" x14ac:dyDescent="0.4">
      <c r="A9" s="908" t="s">
        <v>51</v>
      </c>
      <c r="B9" s="419">
        <f t="shared" ref="B9:P9" si="1">SUM(B10:B10)</f>
        <v>0</v>
      </c>
      <c r="C9" s="438">
        <f t="shared" si="1"/>
        <v>0</v>
      </c>
      <c r="D9" s="439">
        <f t="shared" si="1"/>
        <v>0</v>
      </c>
      <c r="E9" s="419">
        <f t="shared" si="1"/>
        <v>0</v>
      </c>
      <c r="F9" s="419">
        <v>44</v>
      </c>
      <c r="G9" s="419">
        <v>44</v>
      </c>
      <c r="H9" s="419">
        <f t="shared" si="1"/>
        <v>0</v>
      </c>
      <c r="I9" s="438">
        <f t="shared" si="1"/>
        <v>0</v>
      </c>
      <c r="J9" s="439">
        <f t="shared" si="1"/>
        <v>0</v>
      </c>
      <c r="K9" s="419">
        <f t="shared" si="1"/>
        <v>0</v>
      </c>
      <c r="L9" s="438">
        <f t="shared" si="1"/>
        <v>0</v>
      </c>
      <c r="M9" s="439">
        <f t="shared" si="1"/>
        <v>0</v>
      </c>
      <c r="N9" s="419">
        <f t="shared" si="1"/>
        <v>0</v>
      </c>
      <c r="O9" s="419">
        <f t="shared" si="1"/>
        <v>44</v>
      </c>
      <c r="P9" s="419">
        <f t="shared" si="1"/>
        <v>44</v>
      </c>
    </row>
    <row r="10" spans="1:22" ht="35.25" customHeight="1" thickBot="1" x14ac:dyDescent="0.4">
      <c r="A10" s="907" t="s">
        <v>58</v>
      </c>
      <c r="B10" s="452">
        <v>0</v>
      </c>
      <c r="C10" s="452">
        <v>0</v>
      </c>
      <c r="D10" s="453">
        <v>0</v>
      </c>
      <c r="E10" s="452">
        <v>0</v>
      </c>
      <c r="F10" s="452">
        <v>46</v>
      </c>
      <c r="G10" s="453">
        <v>46</v>
      </c>
      <c r="H10" s="452">
        <v>0</v>
      </c>
      <c r="I10" s="452">
        <v>0</v>
      </c>
      <c r="J10" s="453">
        <v>0</v>
      </c>
      <c r="K10" s="452">
        <v>0</v>
      </c>
      <c r="L10" s="452">
        <v>0</v>
      </c>
      <c r="M10" s="453">
        <v>0</v>
      </c>
      <c r="N10" s="452">
        <v>0</v>
      </c>
      <c r="O10" s="452">
        <v>44</v>
      </c>
      <c r="P10" s="453">
        <v>44</v>
      </c>
    </row>
    <row r="11" spans="1:22" ht="35.25" customHeight="1" thickBot="1" x14ac:dyDescent="0.4">
      <c r="A11" s="909" t="s">
        <v>10</v>
      </c>
      <c r="B11" s="419">
        <f t="shared" ref="B11:D11" si="2">B7+B9</f>
        <v>0</v>
      </c>
      <c r="C11" s="438">
        <f t="shared" si="2"/>
        <v>0</v>
      </c>
      <c r="D11" s="439">
        <f t="shared" si="2"/>
        <v>0</v>
      </c>
      <c r="E11" s="419">
        <f t="shared" ref="E11:G11" si="3">E7+E9</f>
        <v>0</v>
      </c>
      <c r="F11" s="438">
        <f t="shared" si="3"/>
        <v>44</v>
      </c>
      <c r="G11" s="439">
        <f t="shared" si="3"/>
        <v>44</v>
      </c>
      <c r="H11" s="419">
        <f t="shared" ref="H11:M11" si="4">H7+H9</f>
        <v>0</v>
      </c>
      <c r="I11" s="438">
        <f t="shared" si="4"/>
        <v>0</v>
      </c>
      <c r="J11" s="439">
        <f t="shared" si="4"/>
        <v>0</v>
      </c>
      <c r="K11" s="419">
        <f t="shared" si="4"/>
        <v>0</v>
      </c>
      <c r="L11" s="438">
        <f t="shared" si="4"/>
        <v>0</v>
      </c>
      <c r="M11" s="439">
        <f t="shared" si="4"/>
        <v>0</v>
      </c>
      <c r="N11" s="419">
        <f t="shared" ref="N11:P11" si="5">N7+N9</f>
        <v>0</v>
      </c>
      <c r="O11" s="438">
        <f t="shared" si="5"/>
        <v>44</v>
      </c>
      <c r="P11" s="439">
        <f t="shared" si="5"/>
        <v>44</v>
      </c>
    </row>
    <row r="12" spans="1:22" ht="31.5" customHeight="1" thickBot="1" x14ac:dyDescent="0.4">
      <c r="A12" s="909" t="s">
        <v>14</v>
      </c>
      <c r="B12" s="1042"/>
      <c r="C12" s="1043"/>
      <c r="D12" s="1044"/>
      <c r="E12" s="1042"/>
      <c r="F12" s="1043"/>
      <c r="G12" s="1044"/>
      <c r="H12" s="423"/>
      <c r="I12" s="424"/>
      <c r="J12" s="425"/>
      <c r="K12" s="423"/>
      <c r="L12" s="424"/>
      <c r="M12" s="425"/>
      <c r="N12" s="423"/>
      <c r="O12" s="569"/>
      <c r="P12" s="425"/>
    </row>
    <row r="13" spans="1:22" ht="37.5" customHeight="1" thickBot="1" x14ac:dyDescent="0.4">
      <c r="A13" s="909" t="s">
        <v>9</v>
      </c>
      <c r="B13" s="426"/>
      <c r="C13" s="427"/>
      <c r="D13" s="428"/>
      <c r="E13" s="426"/>
      <c r="F13" s="427"/>
      <c r="G13" s="428"/>
      <c r="H13" s="426"/>
      <c r="I13" s="427"/>
      <c r="J13" s="428"/>
      <c r="K13" s="426"/>
      <c r="L13" s="427"/>
      <c r="M13" s="428"/>
      <c r="N13" s="426"/>
      <c r="O13" s="427"/>
      <c r="P13" s="428"/>
    </row>
    <row r="14" spans="1:22" ht="33" customHeight="1" thickBot="1" x14ac:dyDescent="0.4">
      <c r="A14" s="906" t="s">
        <v>50</v>
      </c>
      <c r="B14" s="419"/>
      <c r="C14" s="438"/>
      <c r="D14" s="439"/>
      <c r="E14" s="419"/>
      <c r="F14" s="438"/>
      <c r="G14" s="439"/>
      <c r="H14" s="419"/>
      <c r="I14" s="438"/>
      <c r="J14" s="439"/>
      <c r="K14" s="419"/>
      <c r="L14" s="438"/>
      <c r="M14" s="439"/>
      <c r="N14" s="419"/>
      <c r="O14" s="438"/>
      <c r="P14" s="439"/>
    </row>
    <row r="15" spans="1:22" ht="33" customHeight="1" thickBot="1" x14ac:dyDescent="0.4">
      <c r="A15" s="907" t="s">
        <v>58</v>
      </c>
      <c r="B15" s="1034">
        <v>0</v>
      </c>
      <c r="C15" s="1035">
        <v>0</v>
      </c>
      <c r="D15" s="1036">
        <v>0</v>
      </c>
      <c r="E15" s="1034">
        <v>0</v>
      </c>
      <c r="F15" s="1035">
        <v>0</v>
      </c>
      <c r="G15" s="1036">
        <v>0</v>
      </c>
      <c r="H15" s="420">
        <v>0</v>
      </c>
      <c r="I15" s="421">
        <v>0</v>
      </c>
      <c r="J15" s="422">
        <v>0</v>
      </c>
      <c r="K15" s="420">
        <v>0</v>
      </c>
      <c r="L15" s="421">
        <v>0</v>
      </c>
      <c r="M15" s="422">
        <v>0</v>
      </c>
      <c r="N15" s="420">
        <v>0</v>
      </c>
      <c r="O15" s="421">
        <v>0</v>
      </c>
      <c r="P15" s="422">
        <v>0</v>
      </c>
    </row>
    <row r="16" spans="1:22" ht="31.5" customHeight="1" thickBot="1" x14ac:dyDescent="0.4">
      <c r="A16" s="908" t="s">
        <v>51</v>
      </c>
      <c r="B16" s="419">
        <f t="shared" ref="B16:P16" si="6">SUM(B17:B17)</f>
        <v>0</v>
      </c>
      <c r="C16" s="438">
        <f t="shared" si="6"/>
        <v>0</v>
      </c>
      <c r="D16" s="439">
        <f t="shared" si="6"/>
        <v>0</v>
      </c>
      <c r="E16" s="419">
        <f t="shared" si="6"/>
        <v>0</v>
      </c>
      <c r="F16" s="419">
        <f t="shared" si="6"/>
        <v>44</v>
      </c>
      <c r="G16" s="419">
        <f t="shared" si="6"/>
        <v>44</v>
      </c>
      <c r="H16" s="419">
        <f t="shared" si="6"/>
        <v>0</v>
      </c>
      <c r="I16" s="438">
        <f t="shared" si="6"/>
        <v>0</v>
      </c>
      <c r="J16" s="439">
        <f t="shared" si="6"/>
        <v>0</v>
      </c>
      <c r="K16" s="419">
        <f t="shared" si="6"/>
        <v>0</v>
      </c>
      <c r="L16" s="438">
        <f t="shared" si="6"/>
        <v>0</v>
      </c>
      <c r="M16" s="439">
        <f t="shared" si="6"/>
        <v>0</v>
      </c>
      <c r="N16" s="419">
        <f t="shared" si="6"/>
        <v>0</v>
      </c>
      <c r="O16" s="419">
        <f t="shared" si="6"/>
        <v>44</v>
      </c>
      <c r="P16" s="419">
        <f t="shared" si="6"/>
        <v>44</v>
      </c>
    </row>
    <row r="17" spans="1:16" ht="27.75" customHeight="1" thickBot="1" x14ac:dyDescent="0.4">
      <c r="A17" s="907" t="s">
        <v>58</v>
      </c>
      <c r="B17" s="452">
        <v>0</v>
      </c>
      <c r="C17" s="452">
        <v>0</v>
      </c>
      <c r="D17" s="453">
        <v>0</v>
      </c>
      <c r="E17" s="452">
        <v>0</v>
      </c>
      <c r="F17" s="452">
        <v>44</v>
      </c>
      <c r="G17" s="453">
        <v>44</v>
      </c>
      <c r="H17" s="452">
        <v>0</v>
      </c>
      <c r="I17" s="452">
        <v>0</v>
      </c>
      <c r="J17" s="453">
        <v>0</v>
      </c>
      <c r="K17" s="452">
        <v>0</v>
      </c>
      <c r="L17" s="452">
        <v>0</v>
      </c>
      <c r="M17" s="453">
        <v>0</v>
      </c>
      <c r="N17" s="452">
        <v>0</v>
      </c>
      <c r="O17" s="452">
        <v>44</v>
      </c>
      <c r="P17" s="453">
        <v>44</v>
      </c>
    </row>
    <row r="18" spans="1:16" ht="37.5" customHeight="1" thickBot="1" x14ac:dyDescent="0.4">
      <c r="A18" s="910" t="s">
        <v>6</v>
      </c>
      <c r="B18" s="419">
        <f t="shared" ref="B18:D18" si="7">B14+B16</f>
        <v>0</v>
      </c>
      <c r="C18" s="438">
        <f t="shared" si="7"/>
        <v>0</v>
      </c>
      <c r="D18" s="439">
        <f t="shared" si="7"/>
        <v>0</v>
      </c>
      <c r="E18" s="419">
        <f t="shared" ref="E18:G18" si="8">E14+E16</f>
        <v>0</v>
      </c>
      <c r="F18" s="438">
        <f t="shared" si="8"/>
        <v>44</v>
      </c>
      <c r="G18" s="439">
        <f t="shared" si="8"/>
        <v>44</v>
      </c>
      <c r="H18" s="419">
        <f t="shared" ref="H18:M18" si="9">H14+H16</f>
        <v>0</v>
      </c>
      <c r="I18" s="438">
        <f t="shared" si="9"/>
        <v>0</v>
      </c>
      <c r="J18" s="439">
        <f t="shared" si="9"/>
        <v>0</v>
      </c>
      <c r="K18" s="419">
        <f t="shared" si="9"/>
        <v>0</v>
      </c>
      <c r="L18" s="438">
        <f t="shared" si="9"/>
        <v>0</v>
      </c>
      <c r="M18" s="439">
        <f t="shared" si="9"/>
        <v>0</v>
      </c>
      <c r="N18" s="419">
        <f t="shared" ref="N18:P18" si="10">N14+N16</f>
        <v>0</v>
      </c>
      <c r="O18" s="438">
        <f t="shared" si="10"/>
        <v>44</v>
      </c>
      <c r="P18" s="439">
        <f t="shared" si="10"/>
        <v>44</v>
      </c>
    </row>
    <row r="19" spans="1:16" ht="39.75" customHeight="1" thickBot="1" x14ac:dyDescent="0.4">
      <c r="A19" s="911" t="s">
        <v>15</v>
      </c>
      <c r="B19" s="1045"/>
      <c r="C19" s="1046"/>
      <c r="D19" s="1047"/>
      <c r="E19" s="1045"/>
      <c r="F19" s="1046"/>
      <c r="G19" s="1047"/>
      <c r="H19" s="429"/>
      <c r="I19" s="430"/>
      <c r="J19" s="431"/>
      <c r="K19" s="429"/>
      <c r="L19" s="430"/>
      <c r="M19" s="431"/>
      <c r="N19" s="429"/>
      <c r="O19" s="570"/>
      <c r="P19" s="431"/>
    </row>
    <row r="20" spans="1:16" ht="33.75" customHeight="1" thickBot="1" x14ac:dyDescent="0.4">
      <c r="A20" s="906" t="s">
        <v>50</v>
      </c>
      <c r="B20" s="419">
        <f t="shared" ref="B20:P20" si="11">SUM(B21:B21)</f>
        <v>0</v>
      </c>
      <c r="C20" s="438">
        <f t="shared" si="11"/>
        <v>0</v>
      </c>
      <c r="D20" s="439">
        <f t="shared" si="11"/>
        <v>0</v>
      </c>
      <c r="E20" s="419">
        <f t="shared" si="11"/>
        <v>0</v>
      </c>
      <c r="F20" s="438">
        <f t="shared" si="11"/>
        <v>0</v>
      </c>
      <c r="G20" s="439">
        <f t="shared" si="11"/>
        <v>0</v>
      </c>
      <c r="H20" s="419">
        <f t="shared" si="11"/>
        <v>0</v>
      </c>
      <c r="I20" s="438">
        <f t="shared" si="11"/>
        <v>0</v>
      </c>
      <c r="J20" s="439">
        <f t="shared" si="11"/>
        <v>0</v>
      </c>
      <c r="K20" s="419">
        <f t="shared" si="11"/>
        <v>0</v>
      </c>
      <c r="L20" s="438">
        <f t="shared" si="11"/>
        <v>0</v>
      </c>
      <c r="M20" s="439">
        <f t="shared" si="11"/>
        <v>0</v>
      </c>
      <c r="N20" s="419">
        <f t="shared" si="11"/>
        <v>0</v>
      </c>
      <c r="O20" s="438">
        <f t="shared" si="11"/>
        <v>0</v>
      </c>
      <c r="P20" s="439">
        <f t="shared" si="11"/>
        <v>0</v>
      </c>
    </row>
    <row r="21" spans="1:16" ht="35.25" customHeight="1" thickBot="1" x14ac:dyDescent="0.4">
      <c r="A21" s="907" t="s">
        <v>58</v>
      </c>
      <c r="B21" s="440">
        <v>0</v>
      </c>
      <c r="C21" s="441">
        <v>0</v>
      </c>
      <c r="D21" s="443">
        <v>0</v>
      </c>
      <c r="E21" s="440">
        <v>0</v>
      </c>
      <c r="F21" s="441">
        <v>0</v>
      </c>
      <c r="G21" s="443">
        <v>0</v>
      </c>
      <c r="H21" s="440">
        <v>0</v>
      </c>
      <c r="I21" s="441">
        <v>0</v>
      </c>
      <c r="J21" s="443">
        <v>0</v>
      </c>
      <c r="K21" s="440">
        <v>0</v>
      </c>
      <c r="L21" s="441">
        <v>0</v>
      </c>
      <c r="M21" s="443">
        <v>0</v>
      </c>
      <c r="N21" s="440">
        <v>0</v>
      </c>
      <c r="O21" s="441">
        <v>0</v>
      </c>
      <c r="P21" s="443">
        <v>0</v>
      </c>
    </row>
    <row r="22" spans="1:16" ht="35.25" customHeight="1" thickBot="1" x14ac:dyDescent="0.4">
      <c r="A22" s="908" t="s">
        <v>51</v>
      </c>
      <c r="B22" s="419">
        <f t="shared" ref="B22:D22" si="12">SUM(B23:B23)</f>
        <v>0</v>
      </c>
      <c r="C22" s="438">
        <f t="shared" si="12"/>
        <v>0</v>
      </c>
      <c r="D22" s="439">
        <f t="shared" si="12"/>
        <v>0</v>
      </c>
      <c r="E22" s="419">
        <f>SUM(E23:E23)</f>
        <v>0</v>
      </c>
      <c r="F22" s="438">
        <f>SUM(F23:F23)</f>
        <v>0</v>
      </c>
      <c r="G22" s="439">
        <f>SUM(G23:G23)</f>
        <v>0</v>
      </c>
      <c r="H22" s="419">
        <f t="shared" ref="H22:M22" si="13">SUM(H23:H23)</f>
        <v>0</v>
      </c>
      <c r="I22" s="438">
        <f t="shared" si="13"/>
        <v>0</v>
      </c>
      <c r="J22" s="439">
        <f t="shared" si="13"/>
        <v>0</v>
      </c>
      <c r="K22" s="419">
        <f t="shared" si="13"/>
        <v>0</v>
      </c>
      <c r="L22" s="438">
        <f t="shared" si="13"/>
        <v>0</v>
      </c>
      <c r="M22" s="439">
        <f t="shared" si="13"/>
        <v>0</v>
      </c>
      <c r="N22" s="419">
        <f>SUM(N23:N23)</f>
        <v>0</v>
      </c>
      <c r="O22" s="438">
        <f>SUM(O23:O23)</f>
        <v>0</v>
      </c>
      <c r="P22" s="439">
        <f>SUM(P23:P23)</f>
        <v>0</v>
      </c>
    </row>
    <row r="23" spans="1:16" ht="32.25" customHeight="1" thickBot="1" x14ac:dyDescent="0.4">
      <c r="A23" s="907" t="s">
        <v>58</v>
      </c>
      <c r="B23" s="440">
        <v>0</v>
      </c>
      <c r="C23" s="441">
        <v>0</v>
      </c>
      <c r="D23" s="442">
        <v>0</v>
      </c>
      <c r="E23" s="440">
        <v>0</v>
      </c>
      <c r="F23" s="441">
        <v>0</v>
      </c>
      <c r="G23" s="442">
        <v>0</v>
      </c>
      <c r="H23" s="440">
        <v>0</v>
      </c>
      <c r="I23" s="441">
        <v>0</v>
      </c>
      <c r="J23" s="442">
        <v>0</v>
      </c>
      <c r="K23" s="440">
        <v>0</v>
      </c>
      <c r="L23" s="441">
        <v>0</v>
      </c>
      <c r="M23" s="442">
        <v>0</v>
      </c>
      <c r="N23" s="440">
        <v>0</v>
      </c>
      <c r="O23" s="441">
        <v>0</v>
      </c>
      <c r="P23" s="442">
        <v>0</v>
      </c>
    </row>
    <row r="24" spans="1:16" ht="35.25" customHeight="1" thickBot="1" x14ac:dyDescent="0.4">
      <c r="A24" s="910" t="s">
        <v>11</v>
      </c>
      <c r="B24" s="433">
        <f t="shared" ref="B24:D24" si="14">B20+B22</f>
        <v>0</v>
      </c>
      <c r="C24" s="433">
        <f t="shared" si="14"/>
        <v>0</v>
      </c>
      <c r="D24" s="433">
        <f t="shared" si="14"/>
        <v>0</v>
      </c>
      <c r="E24" s="433">
        <f t="shared" ref="E24:G24" si="15">E20+E22</f>
        <v>0</v>
      </c>
      <c r="F24" s="433">
        <f t="shared" si="15"/>
        <v>0</v>
      </c>
      <c r="G24" s="433">
        <f t="shared" si="15"/>
        <v>0</v>
      </c>
      <c r="H24" s="433">
        <f t="shared" ref="H24:M24" si="16">H20+H22</f>
        <v>0</v>
      </c>
      <c r="I24" s="433">
        <f t="shared" si="16"/>
        <v>0</v>
      </c>
      <c r="J24" s="433">
        <f t="shared" si="16"/>
        <v>0</v>
      </c>
      <c r="K24" s="433">
        <f t="shared" si="16"/>
        <v>0</v>
      </c>
      <c r="L24" s="433">
        <f t="shared" si="16"/>
        <v>0</v>
      </c>
      <c r="M24" s="433">
        <f t="shared" si="16"/>
        <v>0</v>
      </c>
      <c r="N24" s="433">
        <f t="shared" ref="N24:P24" si="17">N20+N22</f>
        <v>0</v>
      </c>
      <c r="O24" s="433">
        <f t="shared" si="17"/>
        <v>0</v>
      </c>
      <c r="P24" s="635">
        <f t="shared" si="17"/>
        <v>0</v>
      </c>
    </row>
    <row r="25" spans="1:16" ht="30.75" thickBot="1" x14ac:dyDescent="0.4">
      <c r="A25" s="912" t="s">
        <v>8</v>
      </c>
      <c r="B25" s="434">
        <f t="shared" ref="B25:D25" si="18">B18</f>
        <v>0</v>
      </c>
      <c r="C25" s="434">
        <f t="shared" si="18"/>
        <v>0</v>
      </c>
      <c r="D25" s="434">
        <f t="shared" si="18"/>
        <v>0</v>
      </c>
      <c r="E25" s="434">
        <f t="shared" ref="E25:G25" si="19">E18</f>
        <v>0</v>
      </c>
      <c r="F25" s="434">
        <f t="shared" si="19"/>
        <v>44</v>
      </c>
      <c r="G25" s="434">
        <f t="shared" si="19"/>
        <v>44</v>
      </c>
      <c r="H25" s="434">
        <f t="shared" ref="H25:M25" si="20">H18</f>
        <v>0</v>
      </c>
      <c r="I25" s="434">
        <f t="shared" si="20"/>
        <v>0</v>
      </c>
      <c r="J25" s="434">
        <f t="shared" si="20"/>
        <v>0</v>
      </c>
      <c r="K25" s="434">
        <f t="shared" si="20"/>
        <v>0</v>
      </c>
      <c r="L25" s="434">
        <f t="shared" si="20"/>
        <v>0</v>
      </c>
      <c r="M25" s="435">
        <f t="shared" si="20"/>
        <v>0</v>
      </c>
      <c r="N25" s="434">
        <f t="shared" ref="N25:P25" si="21">N18</f>
        <v>0</v>
      </c>
      <c r="O25" s="434">
        <f t="shared" si="21"/>
        <v>44</v>
      </c>
      <c r="P25" s="434">
        <f t="shared" si="21"/>
        <v>44</v>
      </c>
    </row>
    <row r="26" spans="1:16" ht="60.75" thickBot="1" x14ac:dyDescent="0.4">
      <c r="A26" s="913" t="s">
        <v>15</v>
      </c>
      <c r="B26" s="434">
        <f t="shared" ref="B26:D26" si="22">B24</f>
        <v>0</v>
      </c>
      <c r="C26" s="434">
        <f t="shared" si="22"/>
        <v>0</v>
      </c>
      <c r="D26" s="434">
        <f t="shared" si="22"/>
        <v>0</v>
      </c>
      <c r="E26" s="434">
        <f t="shared" ref="E26:G26" si="23">E24</f>
        <v>0</v>
      </c>
      <c r="F26" s="434">
        <f t="shared" si="23"/>
        <v>0</v>
      </c>
      <c r="G26" s="434">
        <f t="shared" si="23"/>
        <v>0</v>
      </c>
      <c r="H26" s="434">
        <f t="shared" ref="H26:M26" si="24">H24</f>
        <v>0</v>
      </c>
      <c r="I26" s="434">
        <f t="shared" si="24"/>
        <v>0</v>
      </c>
      <c r="J26" s="434">
        <f t="shared" si="24"/>
        <v>0</v>
      </c>
      <c r="K26" s="434">
        <f t="shared" si="24"/>
        <v>0</v>
      </c>
      <c r="L26" s="434">
        <f t="shared" si="24"/>
        <v>0</v>
      </c>
      <c r="M26" s="434">
        <f t="shared" si="24"/>
        <v>0</v>
      </c>
      <c r="N26" s="434">
        <f t="shared" ref="N26:P26" si="25">N24</f>
        <v>0</v>
      </c>
      <c r="O26" s="434">
        <f t="shared" si="25"/>
        <v>0</v>
      </c>
      <c r="P26" s="434">
        <f t="shared" si="25"/>
        <v>0</v>
      </c>
    </row>
    <row r="27" spans="1:16" ht="35.25" thickBot="1" x14ac:dyDescent="0.5">
      <c r="A27" s="914" t="str">
        <f>'[3]СПО очное'!A89</f>
        <v xml:space="preserve">Итого </v>
      </c>
      <c r="B27" s="448">
        <f t="shared" ref="B27:D27" si="26">B25+B26</f>
        <v>0</v>
      </c>
      <c r="C27" s="448">
        <f t="shared" si="26"/>
        <v>0</v>
      </c>
      <c r="D27" s="448">
        <f t="shared" si="26"/>
        <v>0</v>
      </c>
      <c r="E27" s="448">
        <f>E25+E26</f>
        <v>0</v>
      </c>
      <c r="F27" s="448">
        <f t="shared" ref="F27:G27" si="27">F25+F26</f>
        <v>44</v>
      </c>
      <c r="G27" s="448">
        <f t="shared" si="27"/>
        <v>44</v>
      </c>
      <c r="H27" s="448">
        <f t="shared" ref="H27:M27" si="28">H25+H26</f>
        <v>0</v>
      </c>
      <c r="I27" s="448">
        <f t="shared" si="28"/>
        <v>0</v>
      </c>
      <c r="J27" s="448">
        <f t="shared" si="28"/>
        <v>0</v>
      </c>
      <c r="K27" s="448">
        <f t="shared" si="28"/>
        <v>0</v>
      </c>
      <c r="L27" s="448">
        <f t="shared" si="28"/>
        <v>0</v>
      </c>
      <c r="M27" s="448">
        <f t="shared" si="28"/>
        <v>0</v>
      </c>
      <c r="N27" s="448">
        <f>N25+N26</f>
        <v>0</v>
      </c>
      <c r="O27" s="448">
        <f t="shared" ref="O27:P27" si="29">O25+O26</f>
        <v>44</v>
      </c>
      <c r="P27" s="448">
        <f t="shared" si="29"/>
        <v>44</v>
      </c>
    </row>
  </sheetData>
  <mergeCells count="8">
    <mergeCell ref="A1:P1"/>
    <mergeCell ref="A2:P2"/>
    <mergeCell ref="A4:A5"/>
    <mergeCell ref="B4:D4"/>
    <mergeCell ref="E4:G4"/>
    <mergeCell ref="H4:J4"/>
    <mergeCell ref="K4:M4"/>
    <mergeCell ref="N4:P4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C43"/>
  <sheetViews>
    <sheetView tabSelected="1" view="pageBreakPreview" topLeftCell="A13" zoomScale="60" zoomScaleNormal="60" workbookViewId="0">
      <selection activeCell="S24" sqref="S24"/>
    </sheetView>
  </sheetViews>
  <sheetFormatPr defaultRowHeight="12.75" x14ac:dyDescent="0.2"/>
  <cols>
    <col min="1" max="1" width="51.28515625" style="14" customWidth="1"/>
    <col min="2" max="2" width="10.5703125" style="14" customWidth="1"/>
    <col min="3" max="3" width="10.140625" style="14" customWidth="1"/>
    <col min="4" max="4" width="9.5703125" style="14" customWidth="1"/>
    <col min="5" max="5" width="9.140625" style="14" customWidth="1"/>
    <col min="6" max="6" width="11.28515625" style="14" customWidth="1"/>
    <col min="7" max="7" width="10.7109375" style="14" customWidth="1"/>
    <col min="8" max="8" width="10.140625" style="14" customWidth="1"/>
    <col min="9" max="9" width="11.7109375" style="14" customWidth="1"/>
    <col min="10" max="10" width="10.85546875" style="14" customWidth="1"/>
    <col min="11" max="11" width="9.28515625" style="14" customWidth="1"/>
    <col min="12" max="12" width="10.7109375" style="14" customWidth="1"/>
    <col min="13" max="13" width="10.140625" style="14" customWidth="1"/>
    <col min="14" max="14" width="11.28515625" style="14" customWidth="1"/>
    <col min="15" max="15" width="12.42578125" style="14" customWidth="1"/>
    <col min="16" max="16" width="12" style="14" customWidth="1"/>
    <col min="17" max="17" width="7.140625" style="14" customWidth="1"/>
    <col min="18" max="18" width="10.28515625" style="14" customWidth="1"/>
    <col min="19" max="19" width="12.42578125" style="14" customWidth="1"/>
    <col min="20" max="20" width="9.28515625" style="14" customWidth="1"/>
    <col min="21" max="21" width="8.7109375" style="14" customWidth="1"/>
    <col min="22" max="22" width="8" style="14" customWidth="1"/>
    <col min="23" max="23" width="7" style="14" customWidth="1"/>
    <col min="24" max="24" width="8.42578125" style="14" customWidth="1"/>
    <col min="25" max="25" width="7.5703125" style="14" customWidth="1"/>
    <col min="26" max="26" width="7.42578125" style="14" customWidth="1"/>
    <col min="27" max="27" width="8.5703125" style="14" customWidth="1"/>
    <col min="28" max="28" width="8.28515625" style="14" customWidth="1"/>
    <col min="29" max="29" width="9.140625" style="14" customWidth="1"/>
    <col min="30" max="30" width="8.85546875" style="14" customWidth="1"/>
    <col min="31" max="31" width="8.28515625" style="14" customWidth="1"/>
    <col min="32" max="32" width="8.5703125" style="14" customWidth="1"/>
    <col min="33" max="33" width="8.7109375" style="14" customWidth="1"/>
    <col min="34" max="16384" width="9.140625" style="14"/>
  </cols>
  <sheetData>
    <row r="1" spans="1:21" s="8" customFormat="1" ht="31.5" customHeight="1" x14ac:dyDescent="0.3">
      <c r="A1" s="1779" t="s">
        <v>30</v>
      </c>
      <c r="B1" s="1779"/>
      <c r="C1" s="1779"/>
      <c r="D1" s="1779"/>
      <c r="E1" s="1779"/>
      <c r="F1" s="1779"/>
      <c r="G1" s="1779"/>
      <c r="H1" s="1779"/>
      <c r="I1" s="1779"/>
      <c r="J1" s="1779"/>
      <c r="K1" s="1779"/>
      <c r="L1" s="1779"/>
      <c r="M1" s="1779"/>
      <c r="N1" s="1779"/>
      <c r="O1" s="1779"/>
      <c r="P1" s="1779"/>
    </row>
    <row r="2" spans="1:21" ht="24" customHeight="1" x14ac:dyDescent="0.2">
      <c r="A2" s="1780" t="s">
        <v>119</v>
      </c>
      <c r="B2" s="1780"/>
      <c r="C2" s="1780"/>
      <c r="D2" s="1780"/>
      <c r="E2" s="1780"/>
      <c r="F2" s="1780"/>
      <c r="G2" s="1780"/>
      <c r="H2" s="1780"/>
      <c r="I2" s="1780"/>
      <c r="J2" s="1780"/>
      <c r="K2" s="1780"/>
      <c r="L2" s="1780"/>
      <c r="M2" s="1780"/>
      <c r="N2" s="1780"/>
      <c r="O2" s="1780"/>
      <c r="P2" s="1780"/>
    </row>
    <row r="3" spans="1:21" ht="20.25" x14ac:dyDescent="0.2">
      <c r="A3" s="1780" t="s">
        <v>31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</row>
    <row r="4" spans="1:21" ht="9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</row>
    <row r="5" spans="1:21" ht="12.75" customHeight="1" x14ac:dyDescent="0.2">
      <c r="A5" s="683" t="s">
        <v>7</v>
      </c>
      <c r="B5" s="1781" t="s">
        <v>101</v>
      </c>
      <c r="C5" s="1782"/>
      <c r="D5" s="1783"/>
      <c r="E5" s="1781" t="s">
        <v>102</v>
      </c>
      <c r="F5" s="1782"/>
      <c r="G5" s="1783"/>
      <c r="H5" s="1781" t="s">
        <v>103</v>
      </c>
      <c r="I5" s="1782"/>
      <c r="J5" s="1783"/>
      <c r="K5" s="1781" t="s">
        <v>104</v>
      </c>
      <c r="L5" s="1782"/>
      <c r="M5" s="1783"/>
      <c r="N5" s="1781" t="s">
        <v>4</v>
      </c>
      <c r="O5" s="1783"/>
      <c r="P5" s="1787" t="s">
        <v>32</v>
      </c>
    </row>
    <row r="6" spans="1:21" ht="13.5" customHeight="1" thickBot="1" x14ac:dyDescent="0.25">
      <c r="A6" s="684"/>
      <c r="B6" s="1784"/>
      <c r="C6" s="1785"/>
      <c r="D6" s="1786"/>
      <c r="E6" s="1784"/>
      <c r="F6" s="1785"/>
      <c r="G6" s="1786"/>
      <c r="H6" s="1784"/>
      <c r="I6" s="1785"/>
      <c r="J6" s="1786"/>
      <c r="K6" s="1784"/>
      <c r="L6" s="1785"/>
      <c r="M6" s="1786"/>
      <c r="N6" s="1784"/>
      <c r="O6" s="1786"/>
      <c r="P6" s="1788"/>
    </row>
    <row r="7" spans="1:21" ht="66.75" customHeight="1" thickBot="1" x14ac:dyDescent="0.25">
      <c r="A7" s="685"/>
      <c r="B7" s="11" t="s">
        <v>33</v>
      </c>
      <c r="C7" s="12" t="s">
        <v>34</v>
      </c>
      <c r="D7" s="13" t="s">
        <v>35</v>
      </c>
      <c r="E7" s="11" t="s">
        <v>33</v>
      </c>
      <c r="F7" s="12" t="s">
        <v>34</v>
      </c>
      <c r="G7" s="13" t="s">
        <v>35</v>
      </c>
      <c r="H7" s="11" t="s">
        <v>33</v>
      </c>
      <c r="I7" s="12" t="s">
        <v>34</v>
      </c>
      <c r="J7" s="13" t="s">
        <v>35</v>
      </c>
      <c r="K7" s="11" t="s">
        <v>33</v>
      </c>
      <c r="L7" s="12" t="s">
        <v>34</v>
      </c>
      <c r="M7" s="13" t="s">
        <v>35</v>
      </c>
      <c r="N7" s="11" t="s">
        <v>33</v>
      </c>
      <c r="O7" s="12" t="s">
        <v>34</v>
      </c>
      <c r="P7" s="1789"/>
    </row>
    <row r="8" spans="1:21" ht="30" customHeight="1" x14ac:dyDescent="0.35">
      <c r="A8" s="831" t="s">
        <v>36</v>
      </c>
      <c r="B8" s="832">
        <v>89</v>
      </c>
      <c r="C8" s="833">
        <v>203</v>
      </c>
      <c r="D8" s="834">
        <v>292</v>
      </c>
      <c r="E8" s="832">
        <v>93</v>
      </c>
      <c r="F8" s="833">
        <v>154</v>
      </c>
      <c r="G8" s="834">
        <v>247</v>
      </c>
      <c r="H8" s="832">
        <v>106</v>
      </c>
      <c r="I8" s="833">
        <v>134</v>
      </c>
      <c r="J8" s="834">
        <v>240</v>
      </c>
      <c r="K8" s="832">
        <v>77</v>
      </c>
      <c r="L8" s="833">
        <v>65</v>
      </c>
      <c r="M8" s="835">
        <v>142</v>
      </c>
      <c r="N8" s="617">
        <f t="shared" ref="N8" si="0">B8+E8+H8+K8</f>
        <v>365</v>
      </c>
      <c r="O8" s="618">
        <f t="shared" ref="O8" si="1">C8+F8+I8+L8</f>
        <v>556</v>
      </c>
      <c r="P8" s="619">
        <f t="shared" ref="P8" si="2">D8+G8+J8+M8</f>
        <v>921</v>
      </c>
      <c r="S8" s="281"/>
    </row>
    <row r="9" spans="1:21" ht="42.75" customHeight="1" x14ac:dyDescent="0.35">
      <c r="A9" s="686" t="s">
        <v>48</v>
      </c>
      <c r="B9" s="687">
        <v>64</v>
      </c>
      <c r="C9" s="688">
        <v>75</v>
      </c>
      <c r="D9" s="689">
        <v>139</v>
      </c>
      <c r="E9" s="687">
        <v>93</v>
      </c>
      <c r="F9" s="688">
        <v>89</v>
      </c>
      <c r="G9" s="689">
        <v>182</v>
      </c>
      <c r="H9" s="687">
        <v>103</v>
      </c>
      <c r="I9" s="688">
        <v>37</v>
      </c>
      <c r="J9" s="690">
        <v>140</v>
      </c>
      <c r="K9" s="691">
        <v>39</v>
      </c>
      <c r="L9" s="688">
        <v>11</v>
      </c>
      <c r="M9" s="690">
        <v>50</v>
      </c>
      <c r="N9" s="617">
        <f t="shared" ref="N9:P16" si="3">B9+E9+H9+K9</f>
        <v>299</v>
      </c>
      <c r="O9" s="618">
        <f t="shared" ref="O9:O16" si="4">C9+F9+I9+L9</f>
        <v>212</v>
      </c>
      <c r="P9" s="619">
        <f t="shared" ref="P9:P16" si="5">D9+G9+J9+M9</f>
        <v>511</v>
      </c>
      <c r="S9" s="281"/>
    </row>
    <row r="10" spans="1:21" ht="28.5" customHeight="1" x14ac:dyDescent="0.35">
      <c r="A10" s="1082" t="s">
        <v>37</v>
      </c>
      <c r="B10" s="687">
        <v>74</v>
      </c>
      <c r="C10" s="688">
        <v>57</v>
      </c>
      <c r="D10" s="689">
        <v>131</v>
      </c>
      <c r="E10" s="687">
        <v>103</v>
      </c>
      <c r="F10" s="688">
        <v>24</v>
      </c>
      <c r="G10" s="689">
        <v>127</v>
      </c>
      <c r="H10" s="687">
        <v>112</v>
      </c>
      <c r="I10" s="688">
        <v>32</v>
      </c>
      <c r="J10" s="689">
        <v>144</v>
      </c>
      <c r="K10" s="687">
        <v>63</v>
      </c>
      <c r="L10" s="688">
        <v>17</v>
      </c>
      <c r="M10" s="690">
        <v>80</v>
      </c>
      <c r="N10" s="617">
        <f t="shared" si="3"/>
        <v>352</v>
      </c>
      <c r="O10" s="618">
        <f t="shared" si="4"/>
        <v>130</v>
      </c>
      <c r="P10" s="619">
        <f t="shared" si="5"/>
        <v>482</v>
      </c>
      <c r="R10" s="281"/>
      <c r="S10" s="281"/>
    </row>
    <row r="11" spans="1:21" ht="27" customHeight="1" x14ac:dyDescent="0.35">
      <c r="A11" s="1451" t="s">
        <v>38</v>
      </c>
      <c r="B11" s="1452">
        <v>78</v>
      </c>
      <c r="C11" s="1453">
        <v>81</v>
      </c>
      <c r="D11" s="1454">
        <v>159</v>
      </c>
      <c r="E11" s="1452">
        <v>120</v>
      </c>
      <c r="F11" s="1453">
        <v>52</v>
      </c>
      <c r="G11" s="1454">
        <v>172</v>
      </c>
      <c r="H11" s="1452">
        <v>123</v>
      </c>
      <c r="I11" s="1453">
        <v>44</v>
      </c>
      <c r="J11" s="1454">
        <v>167</v>
      </c>
      <c r="K11" s="1452">
        <v>105</v>
      </c>
      <c r="L11" s="1453">
        <v>25</v>
      </c>
      <c r="M11" s="1455">
        <v>130</v>
      </c>
      <c r="N11" s="617">
        <f t="shared" si="3"/>
        <v>426</v>
      </c>
      <c r="O11" s="618">
        <f t="shared" si="4"/>
        <v>202</v>
      </c>
      <c r="P11" s="619">
        <f t="shared" si="5"/>
        <v>628</v>
      </c>
      <c r="R11" s="280"/>
      <c r="S11" s="281"/>
    </row>
    <row r="12" spans="1:21" ht="27" customHeight="1" x14ac:dyDescent="0.35">
      <c r="A12" s="1082" t="s">
        <v>39</v>
      </c>
      <c r="B12" s="1456">
        <v>63</v>
      </c>
      <c r="C12" s="1457">
        <v>70</v>
      </c>
      <c r="D12" s="1458">
        <v>133</v>
      </c>
      <c r="E12" s="1456">
        <v>81</v>
      </c>
      <c r="F12" s="1457">
        <v>33</v>
      </c>
      <c r="G12" s="1459">
        <v>114</v>
      </c>
      <c r="H12" s="1460">
        <v>77</v>
      </c>
      <c r="I12" s="1457">
        <v>18</v>
      </c>
      <c r="J12" s="1458">
        <v>95</v>
      </c>
      <c r="K12" s="1456">
        <v>26</v>
      </c>
      <c r="L12" s="1457">
        <v>17</v>
      </c>
      <c r="M12" s="1459">
        <v>43</v>
      </c>
      <c r="N12" s="617">
        <f t="shared" ref="N12" si="6">B12+E12+H12+K12</f>
        <v>247</v>
      </c>
      <c r="O12" s="618">
        <f t="shared" ref="O12" si="7">C12+F12+I12+L12</f>
        <v>138</v>
      </c>
      <c r="P12" s="619">
        <f t="shared" ref="P12" si="8">D12+G12+J12+M12</f>
        <v>385</v>
      </c>
      <c r="R12" s="280"/>
      <c r="S12" s="281"/>
    </row>
    <row r="13" spans="1:21" ht="29.25" customHeight="1" x14ac:dyDescent="0.35">
      <c r="A13" s="1461" t="s">
        <v>98</v>
      </c>
      <c r="B13" s="1462">
        <v>92</v>
      </c>
      <c r="C13" s="1463">
        <v>366</v>
      </c>
      <c r="D13" s="1464">
        <v>458</v>
      </c>
      <c r="E13" s="1462">
        <v>133</v>
      </c>
      <c r="F13" s="1463">
        <v>167</v>
      </c>
      <c r="G13" s="1464">
        <v>300</v>
      </c>
      <c r="H13" s="1462">
        <v>73</v>
      </c>
      <c r="I13" s="1463">
        <v>110</v>
      </c>
      <c r="J13" s="1464">
        <v>183</v>
      </c>
      <c r="K13" s="1462">
        <v>0</v>
      </c>
      <c r="L13" s="1463">
        <v>0</v>
      </c>
      <c r="M13" s="1465">
        <v>0</v>
      </c>
      <c r="N13" s="1466">
        <f t="shared" si="3"/>
        <v>298</v>
      </c>
      <c r="O13" s="1467">
        <f>C13+F13+I13+L13</f>
        <v>643</v>
      </c>
      <c r="P13" s="1468">
        <f t="shared" si="3"/>
        <v>941</v>
      </c>
      <c r="S13" s="281"/>
      <c r="U13" s="14" t="s">
        <v>45</v>
      </c>
    </row>
    <row r="14" spans="1:21" ht="42.75" customHeight="1" x14ac:dyDescent="0.35">
      <c r="A14" s="1469" t="s">
        <v>112</v>
      </c>
      <c r="B14" s="687">
        <v>0</v>
      </c>
      <c r="C14" s="688">
        <v>8</v>
      </c>
      <c r="D14" s="689">
        <v>8</v>
      </c>
      <c r="E14" s="687">
        <v>0</v>
      </c>
      <c r="F14" s="688">
        <v>0</v>
      </c>
      <c r="G14" s="689">
        <v>0</v>
      </c>
      <c r="H14" s="687">
        <v>0</v>
      </c>
      <c r="I14" s="688">
        <v>0</v>
      </c>
      <c r="J14" s="689">
        <v>0</v>
      </c>
      <c r="K14" s="687">
        <v>0</v>
      </c>
      <c r="L14" s="688">
        <v>0</v>
      </c>
      <c r="M14" s="690">
        <v>0</v>
      </c>
      <c r="N14" s="1470">
        <f t="shared" ref="N14" si="9">B14+E14+H14+K14</f>
        <v>0</v>
      </c>
      <c r="O14" s="1471">
        <f t="shared" ref="O14" si="10">C14+F14+I14+L14</f>
        <v>8</v>
      </c>
      <c r="P14" s="619">
        <f t="shared" si="3"/>
        <v>8</v>
      </c>
      <c r="S14" s="281"/>
    </row>
    <row r="15" spans="1:21" ht="26.25" customHeight="1" x14ac:dyDescent="0.35">
      <c r="A15" s="1472" t="s">
        <v>108</v>
      </c>
      <c r="B15" s="1473">
        <v>0</v>
      </c>
      <c r="C15" s="1474">
        <v>80</v>
      </c>
      <c r="D15" s="1475">
        <v>80</v>
      </c>
      <c r="E15" s="1473">
        <v>0</v>
      </c>
      <c r="F15" s="1474">
        <v>47</v>
      </c>
      <c r="G15" s="1475">
        <v>47</v>
      </c>
      <c r="H15" s="1473">
        <v>0</v>
      </c>
      <c r="I15" s="1474">
        <v>0</v>
      </c>
      <c r="J15" s="1475">
        <v>0</v>
      </c>
      <c r="K15" s="1473">
        <v>0</v>
      </c>
      <c r="L15" s="1474">
        <v>0</v>
      </c>
      <c r="M15" s="1476">
        <v>0</v>
      </c>
      <c r="N15" s="617">
        <f t="shared" si="3"/>
        <v>0</v>
      </c>
      <c r="O15" s="618">
        <f t="shared" si="4"/>
        <v>127</v>
      </c>
      <c r="P15" s="1477">
        <f t="shared" si="5"/>
        <v>127</v>
      </c>
      <c r="S15" s="281"/>
    </row>
    <row r="16" spans="1:21" ht="42.75" customHeight="1" thickBot="1" x14ac:dyDescent="0.4">
      <c r="A16" s="1478" t="s">
        <v>40</v>
      </c>
      <c r="B16" s="1479">
        <v>64</v>
      </c>
      <c r="C16" s="1480">
        <v>238</v>
      </c>
      <c r="D16" s="1481">
        <v>302</v>
      </c>
      <c r="E16" s="1479">
        <v>60</v>
      </c>
      <c r="F16" s="1480">
        <v>249</v>
      </c>
      <c r="G16" s="1481">
        <v>309</v>
      </c>
      <c r="H16" s="1479">
        <v>73</v>
      </c>
      <c r="I16" s="1480">
        <v>107</v>
      </c>
      <c r="J16" s="1481">
        <v>180</v>
      </c>
      <c r="K16" s="1479">
        <v>59</v>
      </c>
      <c r="L16" s="1480">
        <v>51</v>
      </c>
      <c r="M16" s="1482">
        <v>110</v>
      </c>
      <c r="N16" s="617">
        <f t="shared" si="3"/>
        <v>256</v>
      </c>
      <c r="O16" s="618">
        <f t="shared" si="4"/>
        <v>645</v>
      </c>
      <c r="P16" s="619">
        <f t="shared" si="5"/>
        <v>901</v>
      </c>
      <c r="S16" s="281"/>
    </row>
    <row r="17" spans="1:29" ht="33.75" customHeight="1" thickBot="1" x14ac:dyDescent="0.4">
      <c r="A17" s="20" t="s">
        <v>49</v>
      </c>
      <c r="B17" s="272">
        <f t="shared" ref="B17:P17" si="11">SUM(B8:B16)</f>
        <v>524</v>
      </c>
      <c r="C17" s="273">
        <f t="shared" si="11"/>
        <v>1178</v>
      </c>
      <c r="D17" s="274">
        <f t="shared" si="11"/>
        <v>1702</v>
      </c>
      <c r="E17" s="272">
        <f t="shared" si="11"/>
        <v>683</v>
      </c>
      <c r="F17" s="273">
        <f t="shared" si="11"/>
        <v>815</v>
      </c>
      <c r="G17" s="274">
        <f t="shared" si="11"/>
        <v>1498</v>
      </c>
      <c r="H17" s="272">
        <f t="shared" si="11"/>
        <v>667</v>
      </c>
      <c r="I17" s="273">
        <f t="shared" si="11"/>
        <v>482</v>
      </c>
      <c r="J17" s="275">
        <f t="shared" si="11"/>
        <v>1149</v>
      </c>
      <c r="K17" s="276">
        <f t="shared" si="11"/>
        <v>369</v>
      </c>
      <c r="L17" s="273">
        <f t="shared" si="11"/>
        <v>186</v>
      </c>
      <c r="M17" s="275">
        <f t="shared" si="11"/>
        <v>555</v>
      </c>
      <c r="N17" s="277">
        <f t="shared" si="11"/>
        <v>2243</v>
      </c>
      <c r="O17" s="278">
        <f t="shared" si="11"/>
        <v>2661</v>
      </c>
      <c r="P17" s="279">
        <f t="shared" si="11"/>
        <v>4904</v>
      </c>
      <c r="S17" s="564"/>
    </row>
    <row r="18" spans="1:29" ht="25.5" customHeight="1" x14ac:dyDescent="0.3">
      <c r="A18" s="1779" t="s">
        <v>41</v>
      </c>
      <c r="B18" s="1779"/>
      <c r="C18" s="1779"/>
      <c r="D18" s="1779"/>
      <c r="E18" s="1779"/>
      <c r="F18" s="1779"/>
      <c r="G18" s="1779"/>
      <c r="H18" s="1779"/>
      <c r="I18" s="1779"/>
      <c r="J18" s="1779"/>
      <c r="K18" s="1779"/>
      <c r="L18" s="1779"/>
      <c r="M18" s="1779"/>
      <c r="N18" s="1779"/>
      <c r="O18" s="1779"/>
      <c r="P18" s="1779"/>
    </row>
    <row r="19" spans="1:29" ht="25.5" customHeight="1" x14ac:dyDescent="0.2">
      <c r="A19" s="1780" t="s">
        <v>119</v>
      </c>
      <c r="B19" s="1780"/>
      <c r="C19" s="1780"/>
      <c r="D19" s="1780"/>
      <c r="E19" s="1780"/>
      <c r="F19" s="1780"/>
      <c r="G19" s="1780"/>
      <c r="H19" s="1780"/>
      <c r="I19" s="1780"/>
      <c r="J19" s="1780"/>
      <c r="K19" s="1780"/>
      <c r="L19" s="1780"/>
      <c r="M19" s="1780"/>
      <c r="N19" s="1780"/>
      <c r="O19" s="1780"/>
      <c r="P19" s="1780"/>
      <c r="X19" s="14" t="s">
        <v>47</v>
      </c>
    </row>
    <row r="20" spans="1:29" ht="20.25" customHeight="1" x14ac:dyDescent="0.3">
      <c r="A20" s="1779" t="s">
        <v>31</v>
      </c>
      <c r="B20" s="1779"/>
      <c r="C20" s="1779"/>
      <c r="D20" s="1779"/>
      <c r="E20" s="1779"/>
      <c r="F20" s="1779"/>
      <c r="G20" s="1779"/>
      <c r="H20" s="1779"/>
      <c r="I20" s="1779"/>
      <c r="J20" s="1779"/>
      <c r="K20" s="1779"/>
      <c r="L20" s="1779"/>
      <c r="M20" s="1779"/>
      <c r="N20" s="1779"/>
      <c r="O20" s="1779"/>
      <c r="P20" s="1779"/>
    </row>
    <row r="21" spans="1:29" ht="1.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</row>
    <row r="22" spans="1:29" ht="12.75" customHeight="1" x14ac:dyDescent="0.2">
      <c r="A22" s="899" t="s">
        <v>7</v>
      </c>
      <c r="B22" s="1781" t="s">
        <v>101</v>
      </c>
      <c r="C22" s="1782"/>
      <c r="D22" s="1783"/>
      <c r="E22" s="1781" t="s">
        <v>102</v>
      </c>
      <c r="F22" s="1782"/>
      <c r="G22" s="1783"/>
      <c r="H22" s="1781" t="s">
        <v>103</v>
      </c>
      <c r="I22" s="1782"/>
      <c r="J22" s="1783"/>
      <c r="K22" s="1781" t="s">
        <v>104</v>
      </c>
      <c r="L22" s="1782"/>
      <c r="M22" s="1783"/>
      <c r="N22" s="1790" t="s">
        <v>4</v>
      </c>
      <c r="O22" s="1791"/>
      <c r="P22" s="1787" t="s">
        <v>42</v>
      </c>
    </row>
    <row r="23" spans="1:29" ht="13.5" customHeight="1" thickBot="1" x14ac:dyDescent="0.25">
      <c r="A23" s="900"/>
      <c r="B23" s="1784"/>
      <c r="C23" s="1785"/>
      <c r="D23" s="1786"/>
      <c r="E23" s="1784"/>
      <c r="F23" s="1785"/>
      <c r="G23" s="1786"/>
      <c r="H23" s="1784"/>
      <c r="I23" s="1785"/>
      <c r="J23" s="1786"/>
      <c r="K23" s="1784"/>
      <c r="L23" s="1785"/>
      <c r="M23" s="1786"/>
      <c r="N23" s="1792"/>
      <c r="O23" s="1793"/>
      <c r="P23" s="1788"/>
    </row>
    <row r="24" spans="1:29" ht="72.75" customHeight="1" thickBot="1" x14ac:dyDescent="0.25">
      <c r="A24" s="900"/>
      <c r="B24" s="266" t="s">
        <v>33</v>
      </c>
      <c r="C24" s="267" t="s">
        <v>34</v>
      </c>
      <c r="D24" s="13" t="s">
        <v>35</v>
      </c>
      <c r="E24" s="266" t="s">
        <v>33</v>
      </c>
      <c r="F24" s="267" t="s">
        <v>34</v>
      </c>
      <c r="G24" s="13" t="s">
        <v>35</v>
      </c>
      <c r="H24" s="266" t="s">
        <v>33</v>
      </c>
      <c r="I24" s="267" t="s">
        <v>34</v>
      </c>
      <c r="J24" s="13" t="s">
        <v>35</v>
      </c>
      <c r="K24" s="266" t="s">
        <v>33</v>
      </c>
      <c r="L24" s="267" t="s">
        <v>34</v>
      </c>
      <c r="M24" s="13" t="s">
        <v>35</v>
      </c>
      <c r="N24" s="266" t="s">
        <v>33</v>
      </c>
      <c r="O24" s="267" t="s">
        <v>34</v>
      </c>
      <c r="P24" s="1788"/>
    </row>
    <row r="25" spans="1:29" ht="29.25" customHeight="1" x14ac:dyDescent="0.2">
      <c r="A25" s="1073" t="s">
        <v>36</v>
      </c>
      <c r="B25" s="1074">
        <v>0</v>
      </c>
      <c r="C25" s="1075">
        <v>43</v>
      </c>
      <c r="D25" s="1076">
        <v>43</v>
      </c>
      <c r="E25" s="1074">
        <v>0</v>
      </c>
      <c r="F25" s="1075">
        <v>112</v>
      </c>
      <c r="G25" s="1076">
        <v>112</v>
      </c>
      <c r="H25" s="1074">
        <v>0</v>
      </c>
      <c r="I25" s="1075">
        <v>22</v>
      </c>
      <c r="J25" s="1076">
        <v>22</v>
      </c>
      <c r="K25" s="1077">
        <v>0</v>
      </c>
      <c r="L25" s="1075">
        <v>0</v>
      </c>
      <c r="M25" s="1078">
        <v>0</v>
      </c>
      <c r="N25" s="1079">
        <f t="shared" ref="N25:P30" si="12">B25+E25+H25+K25</f>
        <v>0</v>
      </c>
      <c r="O25" s="1080">
        <f t="shared" si="12"/>
        <v>177</v>
      </c>
      <c r="P25" s="1081">
        <f t="shared" si="12"/>
        <v>177</v>
      </c>
      <c r="Z25" s="14" t="s">
        <v>5</v>
      </c>
    </row>
    <row r="26" spans="1:29" ht="39.75" customHeight="1" x14ac:dyDescent="0.3">
      <c r="A26" s="686" t="s">
        <v>48</v>
      </c>
      <c r="B26" s="692">
        <v>0</v>
      </c>
      <c r="C26" s="693">
        <v>51</v>
      </c>
      <c r="D26" s="694">
        <v>51</v>
      </c>
      <c r="E26" s="692">
        <v>17</v>
      </c>
      <c r="F26" s="693">
        <v>23</v>
      </c>
      <c r="G26" s="694">
        <v>40</v>
      </c>
      <c r="H26" s="692">
        <v>11</v>
      </c>
      <c r="I26" s="693">
        <v>12</v>
      </c>
      <c r="J26" s="694">
        <v>23</v>
      </c>
      <c r="K26" s="692">
        <v>7</v>
      </c>
      <c r="L26" s="693">
        <v>16</v>
      </c>
      <c r="M26" s="694">
        <v>23</v>
      </c>
      <c r="N26" s="695">
        <f t="shared" si="12"/>
        <v>35</v>
      </c>
      <c r="O26" s="696">
        <f t="shared" si="12"/>
        <v>102</v>
      </c>
      <c r="P26" s="697">
        <f t="shared" si="12"/>
        <v>137</v>
      </c>
    </row>
    <row r="27" spans="1:29" ht="28.5" customHeight="1" x14ac:dyDescent="0.2">
      <c r="A27" s="1082" t="s">
        <v>37</v>
      </c>
      <c r="B27" s="692">
        <v>0</v>
      </c>
      <c r="C27" s="693">
        <v>10</v>
      </c>
      <c r="D27" s="694">
        <v>10</v>
      </c>
      <c r="E27" s="692">
        <v>0</v>
      </c>
      <c r="F27" s="693">
        <v>12</v>
      </c>
      <c r="G27" s="694">
        <v>12</v>
      </c>
      <c r="H27" s="692">
        <v>0</v>
      </c>
      <c r="I27" s="693">
        <v>27</v>
      </c>
      <c r="J27" s="694">
        <v>27</v>
      </c>
      <c r="K27" s="692">
        <v>0</v>
      </c>
      <c r="L27" s="693">
        <v>31</v>
      </c>
      <c r="M27" s="694">
        <v>31</v>
      </c>
      <c r="N27" s="695">
        <f>B27+E27+H27+K27</f>
        <v>0</v>
      </c>
      <c r="O27" s="696">
        <f t="shared" si="12"/>
        <v>80</v>
      </c>
      <c r="P27" s="697">
        <f t="shared" si="12"/>
        <v>80</v>
      </c>
      <c r="AC27" s="14" t="s">
        <v>5</v>
      </c>
    </row>
    <row r="28" spans="1:29" ht="26.25" customHeight="1" x14ac:dyDescent="0.2">
      <c r="A28" s="1082" t="s">
        <v>38</v>
      </c>
      <c r="B28" s="692">
        <v>0</v>
      </c>
      <c r="C28" s="693">
        <v>16</v>
      </c>
      <c r="D28" s="694">
        <v>16</v>
      </c>
      <c r="E28" s="692">
        <v>10</v>
      </c>
      <c r="F28" s="693">
        <v>23</v>
      </c>
      <c r="G28" s="694">
        <v>33</v>
      </c>
      <c r="H28" s="692">
        <v>9</v>
      </c>
      <c r="I28" s="693">
        <v>0</v>
      </c>
      <c r="J28" s="694">
        <v>9</v>
      </c>
      <c r="K28" s="692">
        <v>6</v>
      </c>
      <c r="L28" s="693">
        <v>13</v>
      </c>
      <c r="M28" s="694">
        <v>19</v>
      </c>
      <c r="N28" s="695">
        <f>B28+E28+H28+K28</f>
        <v>25</v>
      </c>
      <c r="O28" s="696">
        <f t="shared" si="12"/>
        <v>52</v>
      </c>
      <c r="P28" s="697">
        <f t="shared" si="12"/>
        <v>77</v>
      </c>
    </row>
    <row r="29" spans="1:29" ht="39.75" customHeight="1" x14ac:dyDescent="0.2">
      <c r="A29" s="1483" t="s">
        <v>40</v>
      </c>
      <c r="B29" s="1452">
        <v>0</v>
      </c>
      <c r="C29" s="1453">
        <v>0</v>
      </c>
      <c r="D29" s="1454">
        <v>0</v>
      </c>
      <c r="E29" s="1452">
        <v>0</v>
      </c>
      <c r="F29" s="1453">
        <v>44</v>
      </c>
      <c r="G29" s="1454">
        <v>44</v>
      </c>
      <c r="H29" s="1452">
        <v>0</v>
      </c>
      <c r="I29" s="1453">
        <v>0</v>
      </c>
      <c r="J29" s="1454">
        <v>0</v>
      </c>
      <c r="K29" s="1452">
        <v>0</v>
      </c>
      <c r="L29" s="1453">
        <v>0</v>
      </c>
      <c r="M29" s="1455">
        <v>0</v>
      </c>
      <c r="N29" s="1484">
        <f t="shared" ref="N29" si="13">B29+E29+H29+K29</f>
        <v>0</v>
      </c>
      <c r="O29" s="1485">
        <f t="shared" si="12"/>
        <v>44</v>
      </c>
      <c r="P29" s="1486">
        <f t="shared" si="12"/>
        <v>44</v>
      </c>
    </row>
    <row r="30" spans="1:29" ht="30" customHeight="1" thickBot="1" x14ac:dyDescent="0.25">
      <c r="A30" s="1487" t="s">
        <v>39</v>
      </c>
      <c r="B30" s="1488">
        <v>0</v>
      </c>
      <c r="C30" s="1489">
        <v>21</v>
      </c>
      <c r="D30" s="1490">
        <v>21</v>
      </c>
      <c r="E30" s="1488">
        <v>0</v>
      </c>
      <c r="F30" s="1489">
        <v>5</v>
      </c>
      <c r="G30" s="1490">
        <v>5</v>
      </c>
      <c r="H30" s="1488">
        <v>0</v>
      </c>
      <c r="I30" s="1489">
        <v>0</v>
      </c>
      <c r="J30" s="1490">
        <v>0</v>
      </c>
      <c r="K30" s="1488">
        <v>0</v>
      </c>
      <c r="L30" s="1489">
        <v>0</v>
      </c>
      <c r="M30" s="1490">
        <v>0</v>
      </c>
      <c r="N30" s="1491">
        <f t="shared" si="12"/>
        <v>0</v>
      </c>
      <c r="O30" s="1492">
        <f t="shared" si="12"/>
        <v>26</v>
      </c>
      <c r="P30" s="1493">
        <f t="shared" si="12"/>
        <v>26</v>
      </c>
    </row>
    <row r="31" spans="1:29" ht="27" customHeight="1" thickBot="1" x14ac:dyDescent="0.25">
      <c r="A31" s="20" t="s">
        <v>49</v>
      </c>
      <c r="B31" s="288">
        <f>SUM(B25:B30)</f>
        <v>0</v>
      </c>
      <c r="C31" s="288">
        <f t="shared" ref="C31:O31" si="14">SUM(C25:C30)</f>
        <v>141</v>
      </c>
      <c r="D31" s="288">
        <f t="shared" si="14"/>
        <v>141</v>
      </c>
      <c r="E31" s="288">
        <f t="shared" si="14"/>
        <v>27</v>
      </c>
      <c r="F31" s="288">
        <f t="shared" si="14"/>
        <v>219</v>
      </c>
      <c r="G31" s="289">
        <f t="shared" si="14"/>
        <v>246</v>
      </c>
      <c r="H31" s="290">
        <f t="shared" si="14"/>
        <v>20</v>
      </c>
      <c r="I31" s="288">
        <f t="shared" si="14"/>
        <v>61</v>
      </c>
      <c r="J31" s="288">
        <f t="shared" si="14"/>
        <v>81</v>
      </c>
      <c r="K31" s="288">
        <f t="shared" si="14"/>
        <v>13</v>
      </c>
      <c r="L31" s="288">
        <f t="shared" si="14"/>
        <v>60</v>
      </c>
      <c r="M31" s="288">
        <f t="shared" si="14"/>
        <v>73</v>
      </c>
      <c r="N31" s="288">
        <f t="shared" si="14"/>
        <v>60</v>
      </c>
      <c r="O31" s="288">
        <f t="shared" si="14"/>
        <v>481</v>
      </c>
      <c r="P31" s="289">
        <f>SUM(P25:P30)</f>
        <v>541</v>
      </c>
    </row>
    <row r="32" spans="1:29" ht="6.75" customHeight="1" x14ac:dyDescent="0.2"/>
    <row r="33" spans="1:19" ht="18.75" hidden="1" customHeight="1" x14ac:dyDescent="0.2"/>
    <row r="34" spans="1:19" ht="6.75" customHeight="1" x14ac:dyDescent="0.25">
      <c r="B34" s="15"/>
      <c r="C34" s="15"/>
      <c r="D34" s="15"/>
    </row>
    <row r="35" spans="1:19" ht="20.25" x14ac:dyDescent="0.3">
      <c r="A35" s="1779" t="s">
        <v>83</v>
      </c>
      <c r="B35" s="1779"/>
      <c r="C35" s="1779"/>
      <c r="D35" s="1779"/>
      <c r="E35" s="1779"/>
      <c r="F35" s="1779"/>
      <c r="G35" s="1779"/>
      <c r="H35" s="1779"/>
      <c r="I35" s="1779"/>
      <c r="J35" s="1779"/>
      <c r="K35" s="1779"/>
      <c r="L35" s="1779"/>
      <c r="M35" s="1779"/>
      <c r="N35" s="1779"/>
      <c r="O35" s="1779"/>
      <c r="P35" s="1779"/>
    </row>
    <row r="36" spans="1:19" ht="20.25" x14ac:dyDescent="0.2">
      <c r="A36" s="1780" t="s">
        <v>119</v>
      </c>
      <c r="B36" s="1780"/>
      <c r="C36" s="1780"/>
      <c r="D36" s="1780"/>
      <c r="E36" s="1780"/>
      <c r="F36" s="1780"/>
      <c r="G36" s="1780"/>
      <c r="H36" s="1780"/>
      <c r="I36" s="1780"/>
      <c r="J36" s="1780"/>
      <c r="K36" s="1780"/>
      <c r="L36" s="1780"/>
      <c r="M36" s="1780"/>
      <c r="N36" s="1780"/>
      <c r="O36" s="1780"/>
      <c r="P36" s="1780"/>
    </row>
    <row r="37" spans="1:19" ht="28.5" customHeight="1" thickBot="1" x14ac:dyDescent="0.25">
      <c r="A37" s="1780" t="s">
        <v>31</v>
      </c>
      <c r="B37" s="1780"/>
      <c r="C37" s="1780"/>
      <c r="D37" s="1780"/>
      <c r="E37" s="1780"/>
      <c r="F37" s="1780"/>
      <c r="G37" s="1780"/>
      <c r="H37" s="1780"/>
      <c r="I37" s="1780"/>
      <c r="J37" s="1780"/>
      <c r="K37" s="1780"/>
      <c r="L37" s="1780"/>
      <c r="M37" s="1780"/>
      <c r="N37" s="1780"/>
      <c r="O37" s="1780"/>
      <c r="P37" s="1780"/>
    </row>
    <row r="38" spans="1:19" ht="21" customHeight="1" x14ac:dyDescent="0.2">
      <c r="A38" s="899" t="s">
        <v>7</v>
      </c>
      <c r="B38" s="1781" t="s">
        <v>101</v>
      </c>
      <c r="C38" s="1782"/>
      <c r="D38" s="1783"/>
      <c r="E38" s="1781" t="s">
        <v>102</v>
      </c>
      <c r="F38" s="1782"/>
      <c r="G38" s="1783"/>
      <c r="H38" s="1781" t="s">
        <v>103</v>
      </c>
      <c r="I38" s="1782"/>
      <c r="J38" s="1783"/>
      <c r="K38" s="1781" t="s">
        <v>104</v>
      </c>
      <c r="L38" s="1782"/>
      <c r="M38" s="1783"/>
      <c r="N38" s="1790" t="s">
        <v>4</v>
      </c>
      <c r="O38" s="1791"/>
      <c r="P38" s="1787" t="s">
        <v>42</v>
      </c>
      <c r="S38" s="14" t="s">
        <v>5</v>
      </c>
    </row>
    <row r="39" spans="1:19" ht="4.5" customHeight="1" thickBot="1" x14ac:dyDescent="0.25">
      <c r="A39" s="900"/>
      <c r="B39" s="1784"/>
      <c r="C39" s="1785"/>
      <c r="D39" s="1786"/>
      <c r="E39" s="1784"/>
      <c r="F39" s="1785"/>
      <c r="G39" s="1786"/>
      <c r="H39" s="1784"/>
      <c r="I39" s="1785"/>
      <c r="J39" s="1786"/>
      <c r="K39" s="1784"/>
      <c r="L39" s="1785"/>
      <c r="M39" s="1786"/>
      <c r="N39" s="1792"/>
      <c r="O39" s="1793"/>
      <c r="P39" s="1788"/>
    </row>
    <row r="40" spans="1:19" ht="71.25" customHeight="1" thickBot="1" x14ac:dyDescent="0.25">
      <c r="A40" s="900"/>
      <c r="B40" s="266" t="s">
        <v>33</v>
      </c>
      <c r="C40" s="267" t="s">
        <v>34</v>
      </c>
      <c r="D40" s="13" t="s">
        <v>35</v>
      </c>
      <c r="E40" s="266" t="s">
        <v>33</v>
      </c>
      <c r="F40" s="267" t="s">
        <v>34</v>
      </c>
      <c r="G40" s="13" t="s">
        <v>35</v>
      </c>
      <c r="H40" s="266" t="s">
        <v>33</v>
      </c>
      <c r="I40" s="267" t="s">
        <v>34</v>
      </c>
      <c r="J40" s="13" t="s">
        <v>35</v>
      </c>
      <c r="K40" s="266" t="s">
        <v>33</v>
      </c>
      <c r="L40" s="267" t="s">
        <v>34</v>
      </c>
      <c r="M40" s="13" t="s">
        <v>35</v>
      </c>
      <c r="N40" s="266" t="s">
        <v>33</v>
      </c>
      <c r="O40" s="267" t="s">
        <v>34</v>
      </c>
      <c r="P40" s="1788"/>
    </row>
    <row r="41" spans="1:19" ht="28.5" customHeight="1" thickBot="1" x14ac:dyDescent="0.25">
      <c r="A41" s="1494" t="s">
        <v>98</v>
      </c>
      <c r="B41" s="1495">
        <v>0</v>
      </c>
      <c r="C41" s="1496">
        <v>4</v>
      </c>
      <c r="D41" s="1497">
        <v>4</v>
      </c>
      <c r="E41" s="1495">
        <v>0</v>
      </c>
      <c r="F41" s="1496">
        <v>157</v>
      </c>
      <c r="G41" s="1497">
        <v>157</v>
      </c>
      <c r="H41" s="1495">
        <v>0</v>
      </c>
      <c r="I41" s="1496">
        <v>0</v>
      </c>
      <c r="J41" s="1497">
        <v>0</v>
      </c>
      <c r="K41" s="1495">
        <v>0</v>
      </c>
      <c r="L41" s="1496">
        <v>0</v>
      </c>
      <c r="M41" s="1498">
        <v>0</v>
      </c>
      <c r="N41" s="1499">
        <f>B41+E41+H41+K41</f>
        <v>0</v>
      </c>
      <c r="O41" s="1500">
        <f t="shared" ref="O41" si="15">C41+F41+I41+L41</f>
        <v>161</v>
      </c>
      <c r="P41" s="1501">
        <f>D41+G41+J41+M41</f>
        <v>161</v>
      </c>
    </row>
    <row r="42" spans="1:19" ht="24.75" customHeight="1" thickBot="1" x14ac:dyDescent="0.25"/>
    <row r="43" spans="1:19" ht="45" customHeight="1" thickBot="1" x14ac:dyDescent="0.25">
      <c r="A43" s="20" t="s">
        <v>43</v>
      </c>
      <c r="B43" s="620">
        <f>N17+N31+N41</f>
        <v>2303</v>
      </c>
      <c r="C43" s="620">
        <f>O17+O31+O41</f>
        <v>3303</v>
      </c>
      <c r="D43" s="621">
        <f>P17+P31+P41</f>
        <v>5606</v>
      </c>
    </row>
  </sheetData>
  <mergeCells count="27">
    <mergeCell ref="K38:M39"/>
    <mergeCell ref="N38:O39"/>
    <mergeCell ref="P38:P40"/>
    <mergeCell ref="A37:P37"/>
    <mergeCell ref="A35:P35"/>
    <mergeCell ref="A36:P36"/>
    <mergeCell ref="B38:D39"/>
    <mergeCell ref="E38:G39"/>
    <mergeCell ref="H38:J39"/>
    <mergeCell ref="A18:P18"/>
    <mergeCell ref="A19:P19"/>
    <mergeCell ref="A20:P20"/>
    <mergeCell ref="B22:D23"/>
    <mergeCell ref="E22:G23"/>
    <mergeCell ref="H22:J23"/>
    <mergeCell ref="K22:M23"/>
    <mergeCell ref="N22:O23"/>
    <mergeCell ref="P22:P24"/>
    <mergeCell ref="A1:P1"/>
    <mergeCell ref="A2:P2"/>
    <mergeCell ref="A3:P3"/>
    <mergeCell ref="B5:D6"/>
    <mergeCell ref="E5:G6"/>
    <mergeCell ref="H5:J6"/>
    <mergeCell ref="K5:M6"/>
    <mergeCell ref="N5:O6"/>
    <mergeCell ref="P5:P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AP39"/>
  <sheetViews>
    <sheetView view="pageBreakPreview" topLeftCell="A4" zoomScale="50" zoomScaleNormal="50" zoomScaleSheetLayoutView="50" workbookViewId="0">
      <selection activeCell="R21" sqref="R21"/>
    </sheetView>
  </sheetViews>
  <sheetFormatPr defaultRowHeight="25.5" x14ac:dyDescent="0.35"/>
  <cols>
    <col min="1" max="1" width="89" style="87" customWidth="1"/>
    <col min="2" max="2" width="12.7109375" style="87" customWidth="1"/>
    <col min="3" max="3" width="12.85546875" style="87" customWidth="1"/>
    <col min="4" max="4" width="9.85546875" style="87" customWidth="1"/>
    <col min="5" max="5" width="12.140625" style="87" customWidth="1"/>
    <col min="6" max="6" width="11" style="87" customWidth="1"/>
    <col min="7" max="7" width="9.85546875" style="87" customWidth="1"/>
    <col min="8" max="8" width="12.5703125" style="87" customWidth="1"/>
    <col min="9" max="9" width="11.28515625" style="87" customWidth="1"/>
    <col min="10" max="10" width="10.85546875" style="87" customWidth="1"/>
    <col min="11" max="11" width="12.7109375" style="87" customWidth="1"/>
    <col min="12" max="12" width="11.28515625" style="87" customWidth="1"/>
    <col min="13" max="13" width="10.140625" style="87" customWidth="1"/>
    <col min="14" max="14" width="12.5703125" style="87" customWidth="1"/>
    <col min="15" max="15" width="15.28515625" style="87" customWidth="1"/>
    <col min="16" max="16" width="14.140625" style="87" customWidth="1"/>
    <col min="17" max="18" width="10.7109375" style="87" customWidth="1"/>
    <col min="19" max="19" width="9.140625" style="87"/>
    <col min="20" max="20" width="12.85546875" style="87" customWidth="1"/>
    <col min="21" max="21" width="23.42578125" style="87" customWidth="1"/>
    <col min="22" max="23" width="9.140625" style="87"/>
    <col min="24" max="24" width="10.5703125" style="87" bestFit="1" customWidth="1"/>
    <col min="25" max="25" width="11.28515625" style="87" customWidth="1"/>
    <col min="26" max="256" width="9.140625" style="87"/>
    <col min="257" max="257" width="89" style="87" customWidth="1"/>
    <col min="258" max="258" width="12.7109375" style="87" customWidth="1"/>
    <col min="259" max="259" width="12.85546875" style="87" customWidth="1"/>
    <col min="260" max="260" width="9.85546875" style="87" customWidth="1"/>
    <col min="261" max="261" width="12.140625" style="87" customWidth="1"/>
    <col min="262" max="262" width="11" style="87" customWidth="1"/>
    <col min="263" max="263" width="9.85546875" style="87" customWidth="1"/>
    <col min="264" max="264" width="12.5703125" style="87" customWidth="1"/>
    <col min="265" max="265" width="10.42578125" style="87" customWidth="1"/>
    <col min="266" max="266" width="10.85546875" style="87" customWidth="1"/>
    <col min="267" max="267" width="12.7109375" style="87" customWidth="1"/>
    <col min="268" max="268" width="9.5703125" style="87" customWidth="1"/>
    <col min="269" max="269" width="10.140625" style="87" customWidth="1"/>
    <col min="270" max="270" width="12.5703125" style="87" customWidth="1"/>
    <col min="271" max="271" width="11" style="87" customWidth="1"/>
    <col min="272" max="272" width="10.140625" style="87" customWidth="1"/>
    <col min="273" max="274" width="10.7109375" style="87" customWidth="1"/>
    <col min="275" max="275" width="9.140625" style="87"/>
    <col min="276" max="276" width="12.85546875" style="87" customWidth="1"/>
    <col min="277" max="277" width="23.42578125" style="87" customWidth="1"/>
    <col min="278" max="279" width="9.140625" style="87"/>
    <col min="280" max="280" width="10.5703125" style="87" bestFit="1" customWidth="1"/>
    <col min="281" max="281" width="11.28515625" style="87" customWidth="1"/>
    <col min="282" max="512" width="9.140625" style="87"/>
    <col min="513" max="513" width="89" style="87" customWidth="1"/>
    <col min="514" max="514" width="12.7109375" style="87" customWidth="1"/>
    <col min="515" max="515" width="12.85546875" style="87" customWidth="1"/>
    <col min="516" max="516" width="9.85546875" style="87" customWidth="1"/>
    <col min="517" max="517" width="12.140625" style="87" customWidth="1"/>
    <col min="518" max="518" width="11" style="87" customWidth="1"/>
    <col min="519" max="519" width="9.85546875" style="87" customWidth="1"/>
    <col min="520" max="520" width="12.5703125" style="87" customWidth="1"/>
    <col min="521" max="521" width="10.42578125" style="87" customWidth="1"/>
    <col min="522" max="522" width="10.85546875" style="87" customWidth="1"/>
    <col min="523" max="523" width="12.7109375" style="87" customWidth="1"/>
    <col min="524" max="524" width="9.5703125" style="87" customWidth="1"/>
    <col min="525" max="525" width="10.140625" style="87" customWidth="1"/>
    <col min="526" max="526" width="12.5703125" style="87" customWidth="1"/>
    <col min="527" max="527" width="11" style="87" customWidth="1"/>
    <col min="528" max="528" width="10.140625" style="87" customWidth="1"/>
    <col min="529" max="530" width="10.7109375" style="87" customWidth="1"/>
    <col min="531" max="531" width="9.140625" style="87"/>
    <col min="532" max="532" width="12.85546875" style="87" customWidth="1"/>
    <col min="533" max="533" width="23.42578125" style="87" customWidth="1"/>
    <col min="534" max="535" width="9.140625" style="87"/>
    <col min="536" max="536" width="10.5703125" style="87" bestFit="1" customWidth="1"/>
    <col min="537" max="537" width="11.28515625" style="87" customWidth="1"/>
    <col min="538" max="768" width="9.140625" style="87"/>
    <col min="769" max="769" width="89" style="87" customWidth="1"/>
    <col min="770" max="770" width="12.7109375" style="87" customWidth="1"/>
    <col min="771" max="771" width="12.85546875" style="87" customWidth="1"/>
    <col min="772" max="772" width="9.85546875" style="87" customWidth="1"/>
    <col min="773" max="773" width="12.140625" style="87" customWidth="1"/>
    <col min="774" max="774" width="11" style="87" customWidth="1"/>
    <col min="775" max="775" width="9.85546875" style="87" customWidth="1"/>
    <col min="776" max="776" width="12.5703125" style="87" customWidth="1"/>
    <col min="777" max="777" width="10.42578125" style="87" customWidth="1"/>
    <col min="778" max="778" width="10.85546875" style="87" customWidth="1"/>
    <col min="779" max="779" width="12.7109375" style="87" customWidth="1"/>
    <col min="780" max="780" width="9.5703125" style="87" customWidth="1"/>
    <col min="781" max="781" width="10.140625" style="87" customWidth="1"/>
    <col min="782" max="782" width="12.5703125" style="87" customWidth="1"/>
    <col min="783" max="783" width="11" style="87" customWidth="1"/>
    <col min="784" max="784" width="10.140625" style="87" customWidth="1"/>
    <col min="785" max="786" width="10.7109375" style="87" customWidth="1"/>
    <col min="787" max="787" width="9.140625" style="87"/>
    <col min="788" max="788" width="12.85546875" style="87" customWidth="1"/>
    <col min="789" max="789" width="23.42578125" style="87" customWidth="1"/>
    <col min="790" max="791" width="9.140625" style="87"/>
    <col min="792" max="792" width="10.5703125" style="87" bestFit="1" customWidth="1"/>
    <col min="793" max="793" width="11.28515625" style="87" customWidth="1"/>
    <col min="794" max="1024" width="9.140625" style="87"/>
    <col min="1025" max="1025" width="89" style="87" customWidth="1"/>
    <col min="1026" max="1026" width="12.7109375" style="87" customWidth="1"/>
    <col min="1027" max="1027" width="12.85546875" style="87" customWidth="1"/>
    <col min="1028" max="1028" width="9.85546875" style="87" customWidth="1"/>
    <col min="1029" max="1029" width="12.140625" style="87" customWidth="1"/>
    <col min="1030" max="1030" width="11" style="87" customWidth="1"/>
    <col min="1031" max="1031" width="9.85546875" style="87" customWidth="1"/>
    <col min="1032" max="1032" width="12.5703125" style="87" customWidth="1"/>
    <col min="1033" max="1033" width="10.42578125" style="87" customWidth="1"/>
    <col min="1034" max="1034" width="10.85546875" style="87" customWidth="1"/>
    <col min="1035" max="1035" width="12.7109375" style="87" customWidth="1"/>
    <col min="1036" max="1036" width="9.5703125" style="87" customWidth="1"/>
    <col min="1037" max="1037" width="10.140625" style="87" customWidth="1"/>
    <col min="1038" max="1038" width="12.5703125" style="87" customWidth="1"/>
    <col min="1039" max="1039" width="11" style="87" customWidth="1"/>
    <col min="1040" max="1040" width="10.140625" style="87" customWidth="1"/>
    <col min="1041" max="1042" width="10.7109375" style="87" customWidth="1"/>
    <col min="1043" max="1043" width="9.140625" style="87"/>
    <col min="1044" max="1044" width="12.85546875" style="87" customWidth="1"/>
    <col min="1045" max="1045" width="23.42578125" style="87" customWidth="1"/>
    <col min="1046" max="1047" width="9.140625" style="87"/>
    <col min="1048" max="1048" width="10.5703125" style="87" bestFit="1" customWidth="1"/>
    <col min="1049" max="1049" width="11.28515625" style="87" customWidth="1"/>
    <col min="1050" max="1280" width="9.140625" style="87"/>
    <col min="1281" max="1281" width="89" style="87" customWidth="1"/>
    <col min="1282" max="1282" width="12.7109375" style="87" customWidth="1"/>
    <col min="1283" max="1283" width="12.85546875" style="87" customWidth="1"/>
    <col min="1284" max="1284" width="9.85546875" style="87" customWidth="1"/>
    <col min="1285" max="1285" width="12.140625" style="87" customWidth="1"/>
    <col min="1286" max="1286" width="11" style="87" customWidth="1"/>
    <col min="1287" max="1287" width="9.85546875" style="87" customWidth="1"/>
    <col min="1288" max="1288" width="12.5703125" style="87" customWidth="1"/>
    <col min="1289" max="1289" width="10.42578125" style="87" customWidth="1"/>
    <col min="1290" max="1290" width="10.85546875" style="87" customWidth="1"/>
    <col min="1291" max="1291" width="12.7109375" style="87" customWidth="1"/>
    <col min="1292" max="1292" width="9.5703125" style="87" customWidth="1"/>
    <col min="1293" max="1293" width="10.140625" style="87" customWidth="1"/>
    <col min="1294" max="1294" width="12.5703125" style="87" customWidth="1"/>
    <col min="1295" max="1295" width="11" style="87" customWidth="1"/>
    <col min="1296" max="1296" width="10.140625" style="87" customWidth="1"/>
    <col min="1297" max="1298" width="10.7109375" style="87" customWidth="1"/>
    <col min="1299" max="1299" width="9.140625" style="87"/>
    <col min="1300" max="1300" width="12.85546875" style="87" customWidth="1"/>
    <col min="1301" max="1301" width="23.42578125" style="87" customWidth="1"/>
    <col min="1302" max="1303" width="9.140625" style="87"/>
    <col min="1304" max="1304" width="10.5703125" style="87" bestFit="1" customWidth="1"/>
    <col min="1305" max="1305" width="11.28515625" style="87" customWidth="1"/>
    <col min="1306" max="1536" width="9.140625" style="87"/>
    <col min="1537" max="1537" width="89" style="87" customWidth="1"/>
    <col min="1538" max="1538" width="12.7109375" style="87" customWidth="1"/>
    <col min="1539" max="1539" width="12.85546875" style="87" customWidth="1"/>
    <col min="1540" max="1540" width="9.85546875" style="87" customWidth="1"/>
    <col min="1541" max="1541" width="12.140625" style="87" customWidth="1"/>
    <col min="1542" max="1542" width="11" style="87" customWidth="1"/>
    <col min="1543" max="1543" width="9.85546875" style="87" customWidth="1"/>
    <col min="1544" max="1544" width="12.5703125" style="87" customWidth="1"/>
    <col min="1545" max="1545" width="10.42578125" style="87" customWidth="1"/>
    <col min="1546" max="1546" width="10.85546875" style="87" customWidth="1"/>
    <col min="1547" max="1547" width="12.7109375" style="87" customWidth="1"/>
    <col min="1548" max="1548" width="9.5703125" style="87" customWidth="1"/>
    <col min="1549" max="1549" width="10.140625" style="87" customWidth="1"/>
    <col min="1550" max="1550" width="12.5703125" style="87" customWidth="1"/>
    <col min="1551" max="1551" width="11" style="87" customWidth="1"/>
    <col min="1552" max="1552" width="10.140625" style="87" customWidth="1"/>
    <col min="1553" max="1554" width="10.7109375" style="87" customWidth="1"/>
    <col min="1555" max="1555" width="9.140625" style="87"/>
    <col min="1556" max="1556" width="12.85546875" style="87" customWidth="1"/>
    <col min="1557" max="1557" width="23.42578125" style="87" customWidth="1"/>
    <col min="1558" max="1559" width="9.140625" style="87"/>
    <col min="1560" max="1560" width="10.5703125" style="87" bestFit="1" customWidth="1"/>
    <col min="1561" max="1561" width="11.28515625" style="87" customWidth="1"/>
    <col min="1562" max="1792" width="9.140625" style="87"/>
    <col min="1793" max="1793" width="89" style="87" customWidth="1"/>
    <col min="1794" max="1794" width="12.7109375" style="87" customWidth="1"/>
    <col min="1795" max="1795" width="12.85546875" style="87" customWidth="1"/>
    <col min="1796" max="1796" width="9.85546875" style="87" customWidth="1"/>
    <col min="1797" max="1797" width="12.140625" style="87" customWidth="1"/>
    <col min="1798" max="1798" width="11" style="87" customWidth="1"/>
    <col min="1799" max="1799" width="9.85546875" style="87" customWidth="1"/>
    <col min="1800" max="1800" width="12.5703125" style="87" customWidth="1"/>
    <col min="1801" max="1801" width="10.42578125" style="87" customWidth="1"/>
    <col min="1802" max="1802" width="10.85546875" style="87" customWidth="1"/>
    <col min="1803" max="1803" width="12.7109375" style="87" customWidth="1"/>
    <col min="1804" max="1804" width="9.5703125" style="87" customWidth="1"/>
    <col min="1805" max="1805" width="10.140625" style="87" customWidth="1"/>
    <col min="1806" max="1806" width="12.5703125" style="87" customWidth="1"/>
    <col min="1807" max="1807" width="11" style="87" customWidth="1"/>
    <col min="1808" max="1808" width="10.140625" style="87" customWidth="1"/>
    <col min="1809" max="1810" width="10.7109375" style="87" customWidth="1"/>
    <col min="1811" max="1811" width="9.140625" style="87"/>
    <col min="1812" max="1812" width="12.85546875" style="87" customWidth="1"/>
    <col min="1813" max="1813" width="23.42578125" style="87" customWidth="1"/>
    <col min="1814" max="1815" width="9.140625" style="87"/>
    <col min="1816" max="1816" width="10.5703125" style="87" bestFit="1" customWidth="1"/>
    <col min="1817" max="1817" width="11.28515625" style="87" customWidth="1"/>
    <col min="1818" max="2048" width="9.140625" style="87"/>
    <col min="2049" max="2049" width="89" style="87" customWidth="1"/>
    <col min="2050" max="2050" width="12.7109375" style="87" customWidth="1"/>
    <col min="2051" max="2051" width="12.85546875" style="87" customWidth="1"/>
    <col min="2052" max="2052" width="9.85546875" style="87" customWidth="1"/>
    <col min="2053" max="2053" width="12.140625" style="87" customWidth="1"/>
    <col min="2054" max="2054" width="11" style="87" customWidth="1"/>
    <col min="2055" max="2055" width="9.85546875" style="87" customWidth="1"/>
    <col min="2056" max="2056" width="12.5703125" style="87" customWidth="1"/>
    <col min="2057" max="2057" width="10.42578125" style="87" customWidth="1"/>
    <col min="2058" max="2058" width="10.85546875" style="87" customWidth="1"/>
    <col min="2059" max="2059" width="12.7109375" style="87" customWidth="1"/>
    <col min="2060" max="2060" width="9.5703125" style="87" customWidth="1"/>
    <col min="2061" max="2061" width="10.140625" style="87" customWidth="1"/>
    <col min="2062" max="2062" width="12.5703125" style="87" customWidth="1"/>
    <col min="2063" max="2063" width="11" style="87" customWidth="1"/>
    <col min="2064" max="2064" width="10.140625" style="87" customWidth="1"/>
    <col min="2065" max="2066" width="10.7109375" style="87" customWidth="1"/>
    <col min="2067" max="2067" width="9.140625" style="87"/>
    <col min="2068" max="2068" width="12.85546875" style="87" customWidth="1"/>
    <col min="2069" max="2069" width="23.42578125" style="87" customWidth="1"/>
    <col min="2070" max="2071" width="9.140625" style="87"/>
    <col min="2072" max="2072" width="10.5703125" style="87" bestFit="1" customWidth="1"/>
    <col min="2073" max="2073" width="11.28515625" style="87" customWidth="1"/>
    <col min="2074" max="2304" width="9.140625" style="87"/>
    <col min="2305" max="2305" width="89" style="87" customWidth="1"/>
    <col min="2306" max="2306" width="12.7109375" style="87" customWidth="1"/>
    <col min="2307" max="2307" width="12.85546875" style="87" customWidth="1"/>
    <col min="2308" max="2308" width="9.85546875" style="87" customWidth="1"/>
    <col min="2309" max="2309" width="12.140625" style="87" customWidth="1"/>
    <col min="2310" max="2310" width="11" style="87" customWidth="1"/>
    <col min="2311" max="2311" width="9.85546875" style="87" customWidth="1"/>
    <col min="2312" max="2312" width="12.5703125" style="87" customWidth="1"/>
    <col min="2313" max="2313" width="10.42578125" style="87" customWidth="1"/>
    <col min="2314" max="2314" width="10.85546875" style="87" customWidth="1"/>
    <col min="2315" max="2315" width="12.7109375" style="87" customWidth="1"/>
    <col min="2316" max="2316" width="9.5703125" style="87" customWidth="1"/>
    <col min="2317" max="2317" width="10.140625" style="87" customWidth="1"/>
    <col min="2318" max="2318" width="12.5703125" style="87" customWidth="1"/>
    <col min="2319" max="2319" width="11" style="87" customWidth="1"/>
    <col min="2320" max="2320" width="10.140625" style="87" customWidth="1"/>
    <col min="2321" max="2322" width="10.7109375" style="87" customWidth="1"/>
    <col min="2323" max="2323" width="9.140625" style="87"/>
    <col min="2324" max="2324" width="12.85546875" style="87" customWidth="1"/>
    <col min="2325" max="2325" width="23.42578125" style="87" customWidth="1"/>
    <col min="2326" max="2327" width="9.140625" style="87"/>
    <col min="2328" max="2328" width="10.5703125" style="87" bestFit="1" customWidth="1"/>
    <col min="2329" max="2329" width="11.28515625" style="87" customWidth="1"/>
    <col min="2330" max="2560" width="9.140625" style="87"/>
    <col min="2561" max="2561" width="89" style="87" customWidth="1"/>
    <col min="2562" max="2562" width="12.7109375" style="87" customWidth="1"/>
    <col min="2563" max="2563" width="12.85546875" style="87" customWidth="1"/>
    <col min="2564" max="2564" width="9.85546875" style="87" customWidth="1"/>
    <col min="2565" max="2565" width="12.140625" style="87" customWidth="1"/>
    <col min="2566" max="2566" width="11" style="87" customWidth="1"/>
    <col min="2567" max="2567" width="9.85546875" style="87" customWidth="1"/>
    <col min="2568" max="2568" width="12.5703125" style="87" customWidth="1"/>
    <col min="2569" max="2569" width="10.42578125" style="87" customWidth="1"/>
    <col min="2570" max="2570" width="10.85546875" style="87" customWidth="1"/>
    <col min="2571" max="2571" width="12.7109375" style="87" customWidth="1"/>
    <col min="2572" max="2572" width="9.5703125" style="87" customWidth="1"/>
    <col min="2573" max="2573" width="10.140625" style="87" customWidth="1"/>
    <col min="2574" max="2574" width="12.5703125" style="87" customWidth="1"/>
    <col min="2575" max="2575" width="11" style="87" customWidth="1"/>
    <col min="2576" max="2576" width="10.140625" style="87" customWidth="1"/>
    <col min="2577" max="2578" width="10.7109375" style="87" customWidth="1"/>
    <col min="2579" max="2579" width="9.140625" style="87"/>
    <col min="2580" max="2580" width="12.85546875" style="87" customWidth="1"/>
    <col min="2581" max="2581" width="23.42578125" style="87" customWidth="1"/>
    <col min="2582" max="2583" width="9.140625" style="87"/>
    <col min="2584" max="2584" width="10.5703125" style="87" bestFit="1" customWidth="1"/>
    <col min="2585" max="2585" width="11.28515625" style="87" customWidth="1"/>
    <col min="2586" max="2816" width="9.140625" style="87"/>
    <col min="2817" max="2817" width="89" style="87" customWidth="1"/>
    <col min="2818" max="2818" width="12.7109375" style="87" customWidth="1"/>
    <col min="2819" max="2819" width="12.85546875" style="87" customWidth="1"/>
    <col min="2820" max="2820" width="9.85546875" style="87" customWidth="1"/>
    <col min="2821" max="2821" width="12.140625" style="87" customWidth="1"/>
    <col min="2822" max="2822" width="11" style="87" customWidth="1"/>
    <col min="2823" max="2823" width="9.85546875" style="87" customWidth="1"/>
    <col min="2824" max="2824" width="12.5703125" style="87" customWidth="1"/>
    <col min="2825" max="2825" width="10.42578125" style="87" customWidth="1"/>
    <col min="2826" max="2826" width="10.85546875" style="87" customWidth="1"/>
    <col min="2827" max="2827" width="12.7109375" style="87" customWidth="1"/>
    <col min="2828" max="2828" width="9.5703125" style="87" customWidth="1"/>
    <col min="2829" max="2829" width="10.140625" style="87" customWidth="1"/>
    <col min="2830" max="2830" width="12.5703125" style="87" customWidth="1"/>
    <col min="2831" max="2831" width="11" style="87" customWidth="1"/>
    <col min="2832" max="2832" width="10.140625" style="87" customWidth="1"/>
    <col min="2833" max="2834" width="10.7109375" style="87" customWidth="1"/>
    <col min="2835" max="2835" width="9.140625" style="87"/>
    <col min="2836" max="2836" width="12.85546875" style="87" customWidth="1"/>
    <col min="2837" max="2837" width="23.42578125" style="87" customWidth="1"/>
    <col min="2838" max="2839" width="9.140625" style="87"/>
    <col min="2840" max="2840" width="10.5703125" style="87" bestFit="1" customWidth="1"/>
    <col min="2841" max="2841" width="11.28515625" style="87" customWidth="1"/>
    <col min="2842" max="3072" width="9.140625" style="87"/>
    <col min="3073" max="3073" width="89" style="87" customWidth="1"/>
    <col min="3074" max="3074" width="12.7109375" style="87" customWidth="1"/>
    <col min="3075" max="3075" width="12.85546875" style="87" customWidth="1"/>
    <col min="3076" max="3076" width="9.85546875" style="87" customWidth="1"/>
    <col min="3077" max="3077" width="12.140625" style="87" customWidth="1"/>
    <col min="3078" max="3078" width="11" style="87" customWidth="1"/>
    <col min="3079" max="3079" width="9.85546875" style="87" customWidth="1"/>
    <col min="3080" max="3080" width="12.5703125" style="87" customWidth="1"/>
    <col min="3081" max="3081" width="10.42578125" style="87" customWidth="1"/>
    <col min="3082" max="3082" width="10.85546875" style="87" customWidth="1"/>
    <col min="3083" max="3083" width="12.7109375" style="87" customWidth="1"/>
    <col min="3084" max="3084" width="9.5703125" style="87" customWidth="1"/>
    <col min="3085" max="3085" width="10.140625" style="87" customWidth="1"/>
    <col min="3086" max="3086" width="12.5703125" style="87" customWidth="1"/>
    <col min="3087" max="3087" width="11" style="87" customWidth="1"/>
    <col min="3088" max="3088" width="10.140625" style="87" customWidth="1"/>
    <col min="3089" max="3090" width="10.7109375" style="87" customWidth="1"/>
    <col min="3091" max="3091" width="9.140625" style="87"/>
    <col min="3092" max="3092" width="12.85546875" style="87" customWidth="1"/>
    <col min="3093" max="3093" width="23.42578125" style="87" customWidth="1"/>
    <col min="3094" max="3095" width="9.140625" style="87"/>
    <col min="3096" max="3096" width="10.5703125" style="87" bestFit="1" customWidth="1"/>
    <col min="3097" max="3097" width="11.28515625" style="87" customWidth="1"/>
    <col min="3098" max="3328" width="9.140625" style="87"/>
    <col min="3329" max="3329" width="89" style="87" customWidth="1"/>
    <col min="3330" max="3330" width="12.7109375" style="87" customWidth="1"/>
    <col min="3331" max="3331" width="12.85546875" style="87" customWidth="1"/>
    <col min="3332" max="3332" width="9.85546875" style="87" customWidth="1"/>
    <col min="3333" max="3333" width="12.140625" style="87" customWidth="1"/>
    <col min="3334" max="3334" width="11" style="87" customWidth="1"/>
    <col min="3335" max="3335" width="9.85546875" style="87" customWidth="1"/>
    <col min="3336" max="3336" width="12.5703125" style="87" customWidth="1"/>
    <col min="3337" max="3337" width="10.42578125" style="87" customWidth="1"/>
    <col min="3338" max="3338" width="10.85546875" style="87" customWidth="1"/>
    <col min="3339" max="3339" width="12.7109375" style="87" customWidth="1"/>
    <col min="3340" max="3340" width="9.5703125" style="87" customWidth="1"/>
    <col min="3341" max="3341" width="10.140625" style="87" customWidth="1"/>
    <col min="3342" max="3342" width="12.5703125" style="87" customWidth="1"/>
    <col min="3343" max="3343" width="11" style="87" customWidth="1"/>
    <col min="3344" max="3344" width="10.140625" style="87" customWidth="1"/>
    <col min="3345" max="3346" width="10.7109375" style="87" customWidth="1"/>
    <col min="3347" max="3347" width="9.140625" style="87"/>
    <col min="3348" max="3348" width="12.85546875" style="87" customWidth="1"/>
    <col min="3349" max="3349" width="23.42578125" style="87" customWidth="1"/>
    <col min="3350" max="3351" width="9.140625" style="87"/>
    <col min="3352" max="3352" width="10.5703125" style="87" bestFit="1" customWidth="1"/>
    <col min="3353" max="3353" width="11.28515625" style="87" customWidth="1"/>
    <col min="3354" max="3584" width="9.140625" style="87"/>
    <col min="3585" max="3585" width="89" style="87" customWidth="1"/>
    <col min="3586" max="3586" width="12.7109375" style="87" customWidth="1"/>
    <col min="3587" max="3587" width="12.85546875" style="87" customWidth="1"/>
    <col min="3588" max="3588" width="9.85546875" style="87" customWidth="1"/>
    <col min="3589" max="3589" width="12.140625" style="87" customWidth="1"/>
    <col min="3590" max="3590" width="11" style="87" customWidth="1"/>
    <col min="3591" max="3591" width="9.85546875" style="87" customWidth="1"/>
    <col min="3592" max="3592" width="12.5703125" style="87" customWidth="1"/>
    <col min="3593" max="3593" width="10.42578125" style="87" customWidth="1"/>
    <col min="3594" max="3594" width="10.85546875" style="87" customWidth="1"/>
    <col min="3595" max="3595" width="12.7109375" style="87" customWidth="1"/>
    <col min="3596" max="3596" width="9.5703125" style="87" customWidth="1"/>
    <col min="3597" max="3597" width="10.140625" style="87" customWidth="1"/>
    <col min="3598" max="3598" width="12.5703125" style="87" customWidth="1"/>
    <col min="3599" max="3599" width="11" style="87" customWidth="1"/>
    <col min="3600" max="3600" width="10.140625" style="87" customWidth="1"/>
    <col min="3601" max="3602" width="10.7109375" style="87" customWidth="1"/>
    <col min="3603" max="3603" width="9.140625" style="87"/>
    <col min="3604" max="3604" width="12.85546875" style="87" customWidth="1"/>
    <col min="3605" max="3605" width="23.42578125" style="87" customWidth="1"/>
    <col min="3606" max="3607" width="9.140625" style="87"/>
    <col min="3608" max="3608" width="10.5703125" style="87" bestFit="1" customWidth="1"/>
    <col min="3609" max="3609" width="11.28515625" style="87" customWidth="1"/>
    <col min="3610" max="3840" width="9.140625" style="87"/>
    <col min="3841" max="3841" width="89" style="87" customWidth="1"/>
    <col min="3842" max="3842" width="12.7109375" style="87" customWidth="1"/>
    <col min="3843" max="3843" width="12.85546875" style="87" customWidth="1"/>
    <col min="3844" max="3844" width="9.85546875" style="87" customWidth="1"/>
    <col min="3845" max="3845" width="12.140625" style="87" customWidth="1"/>
    <col min="3846" max="3846" width="11" style="87" customWidth="1"/>
    <col min="3847" max="3847" width="9.85546875" style="87" customWidth="1"/>
    <col min="3848" max="3848" width="12.5703125" style="87" customWidth="1"/>
    <col min="3849" max="3849" width="10.42578125" style="87" customWidth="1"/>
    <col min="3850" max="3850" width="10.85546875" style="87" customWidth="1"/>
    <col min="3851" max="3851" width="12.7109375" style="87" customWidth="1"/>
    <col min="3852" max="3852" width="9.5703125" style="87" customWidth="1"/>
    <col min="3853" max="3853" width="10.140625" style="87" customWidth="1"/>
    <col min="3854" max="3854" width="12.5703125" style="87" customWidth="1"/>
    <col min="3855" max="3855" width="11" style="87" customWidth="1"/>
    <col min="3856" max="3856" width="10.140625" style="87" customWidth="1"/>
    <col min="3857" max="3858" width="10.7109375" style="87" customWidth="1"/>
    <col min="3859" max="3859" width="9.140625" style="87"/>
    <col min="3860" max="3860" width="12.85546875" style="87" customWidth="1"/>
    <col min="3861" max="3861" width="23.42578125" style="87" customWidth="1"/>
    <col min="3862" max="3863" width="9.140625" style="87"/>
    <col min="3864" max="3864" width="10.5703125" style="87" bestFit="1" customWidth="1"/>
    <col min="3865" max="3865" width="11.28515625" style="87" customWidth="1"/>
    <col min="3866" max="4096" width="9.140625" style="87"/>
    <col min="4097" max="4097" width="89" style="87" customWidth="1"/>
    <col min="4098" max="4098" width="12.7109375" style="87" customWidth="1"/>
    <col min="4099" max="4099" width="12.85546875" style="87" customWidth="1"/>
    <col min="4100" max="4100" width="9.85546875" style="87" customWidth="1"/>
    <col min="4101" max="4101" width="12.140625" style="87" customWidth="1"/>
    <col min="4102" max="4102" width="11" style="87" customWidth="1"/>
    <col min="4103" max="4103" width="9.85546875" style="87" customWidth="1"/>
    <col min="4104" max="4104" width="12.5703125" style="87" customWidth="1"/>
    <col min="4105" max="4105" width="10.42578125" style="87" customWidth="1"/>
    <col min="4106" max="4106" width="10.85546875" style="87" customWidth="1"/>
    <col min="4107" max="4107" width="12.7109375" style="87" customWidth="1"/>
    <col min="4108" max="4108" width="9.5703125" style="87" customWidth="1"/>
    <col min="4109" max="4109" width="10.140625" style="87" customWidth="1"/>
    <col min="4110" max="4110" width="12.5703125" style="87" customWidth="1"/>
    <col min="4111" max="4111" width="11" style="87" customWidth="1"/>
    <col min="4112" max="4112" width="10.140625" style="87" customWidth="1"/>
    <col min="4113" max="4114" width="10.7109375" style="87" customWidth="1"/>
    <col min="4115" max="4115" width="9.140625" style="87"/>
    <col min="4116" max="4116" width="12.85546875" style="87" customWidth="1"/>
    <col min="4117" max="4117" width="23.42578125" style="87" customWidth="1"/>
    <col min="4118" max="4119" width="9.140625" style="87"/>
    <col min="4120" max="4120" width="10.5703125" style="87" bestFit="1" customWidth="1"/>
    <col min="4121" max="4121" width="11.28515625" style="87" customWidth="1"/>
    <col min="4122" max="4352" width="9.140625" style="87"/>
    <col min="4353" max="4353" width="89" style="87" customWidth="1"/>
    <col min="4354" max="4354" width="12.7109375" style="87" customWidth="1"/>
    <col min="4355" max="4355" width="12.85546875" style="87" customWidth="1"/>
    <col min="4356" max="4356" width="9.85546875" style="87" customWidth="1"/>
    <col min="4357" max="4357" width="12.140625" style="87" customWidth="1"/>
    <col min="4358" max="4358" width="11" style="87" customWidth="1"/>
    <col min="4359" max="4359" width="9.85546875" style="87" customWidth="1"/>
    <col min="4360" max="4360" width="12.5703125" style="87" customWidth="1"/>
    <col min="4361" max="4361" width="10.42578125" style="87" customWidth="1"/>
    <col min="4362" max="4362" width="10.85546875" style="87" customWidth="1"/>
    <col min="4363" max="4363" width="12.7109375" style="87" customWidth="1"/>
    <col min="4364" max="4364" width="9.5703125" style="87" customWidth="1"/>
    <col min="4365" max="4365" width="10.140625" style="87" customWidth="1"/>
    <col min="4366" max="4366" width="12.5703125" style="87" customWidth="1"/>
    <col min="4367" max="4367" width="11" style="87" customWidth="1"/>
    <col min="4368" max="4368" width="10.140625" style="87" customWidth="1"/>
    <col min="4369" max="4370" width="10.7109375" style="87" customWidth="1"/>
    <col min="4371" max="4371" width="9.140625" style="87"/>
    <col min="4372" max="4372" width="12.85546875" style="87" customWidth="1"/>
    <col min="4373" max="4373" width="23.42578125" style="87" customWidth="1"/>
    <col min="4374" max="4375" width="9.140625" style="87"/>
    <col min="4376" max="4376" width="10.5703125" style="87" bestFit="1" customWidth="1"/>
    <col min="4377" max="4377" width="11.28515625" style="87" customWidth="1"/>
    <col min="4378" max="4608" width="9.140625" style="87"/>
    <col min="4609" max="4609" width="89" style="87" customWidth="1"/>
    <col min="4610" max="4610" width="12.7109375" style="87" customWidth="1"/>
    <col min="4611" max="4611" width="12.85546875" style="87" customWidth="1"/>
    <col min="4612" max="4612" width="9.85546875" style="87" customWidth="1"/>
    <col min="4613" max="4613" width="12.140625" style="87" customWidth="1"/>
    <col min="4614" max="4614" width="11" style="87" customWidth="1"/>
    <col min="4615" max="4615" width="9.85546875" style="87" customWidth="1"/>
    <col min="4616" max="4616" width="12.5703125" style="87" customWidth="1"/>
    <col min="4617" max="4617" width="10.42578125" style="87" customWidth="1"/>
    <col min="4618" max="4618" width="10.85546875" style="87" customWidth="1"/>
    <col min="4619" max="4619" width="12.7109375" style="87" customWidth="1"/>
    <col min="4620" max="4620" width="9.5703125" style="87" customWidth="1"/>
    <col min="4621" max="4621" width="10.140625" style="87" customWidth="1"/>
    <col min="4622" max="4622" width="12.5703125" style="87" customWidth="1"/>
    <col min="4623" max="4623" width="11" style="87" customWidth="1"/>
    <col min="4624" max="4624" width="10.140625" style="87" customWidth="1"/>
    <col min="4625" max="4626" width="10.7109375" style="87" customWidth="1"/>
    <col min="4627" max="4627" width="9.140625" style="87"/>
    <col min="4628" max="4628" width="12.85546875" style="87" customWidth="1"/>
    <col min="4629" max="4629" width="23.42578125" style="87" customWidth="1"/>
    <col min="4630" max="4631" width="9.140625" style="87"/>
    <col min="4632" max="4632" width="10.5703125" style="87" bestFit="1" customWidth="1"/>
    <col min="4633" max="4633" width="11.28515625" style="87" customWidth="1"/>
    <col min="4634" max="4864" width="9.140625" style="87"/>
    <col min="4865" max="4865" width="89" style="87" customWidth="1"/>
    <col min="4866" max="4866" width="12.7109375" style="87" customWidth="1"/>
    <col min="4867" max="4867" width="12.85546875" style="87" customWidth="1"/>
    <col min="4868" max="4868" width="9.85546875" style="87" customWidth="1"/>
    <col min="4869" max="4869" width="12.140625" style="87" customWidth="1"/>
    <col min="4870" max="4870" width="11" style="87" customWidth="1"/>
    <col min="4871" max="4871" width="9.85546875" style="87" customWidth="1"/>
    <col min="4872" max="4872" width="12.5703125" style="87" customWidth="1"/>
    <col min="4873" max="4873" width="10.42578125" style="87" customWidth="1"/>
    <col min="4874" max="4874" width="10.85546875" style="87" customWidth="1"/>
    <col min="4875" max="4875" width="12.7109375" style="87" customWidth="1"/>
    <col min="4876" max="4876" width="9.5703125" style="87" customWidth="1"/>
    <col min="4877" max="4877" width="10.140625" style="87" customWidth="1"/>
    <col min="4878" max="4878" width="12.5703125" style="87" customWidth="1"/>
    <col min="4879" max="4879" width="11" style="87" customWidth="1"/>
    <col min="4880" max="4880" width="10.140625" style="87" customWidth="1"/>
    <col min="4881" max="4882" width="10.7109375" style="87" customWidth="1"/>
    <col min="4883" max="4883" width="9.140625" style="87"/>
    <col min="4884" max="4884" width="12.85546875" style="87" customWidth="1"/>
    <col min="4885" max="4885" width="23.42578125" style="87" customWidth="1"/>
    <col min="4886" max="4887" width="9.140625" style="87"/>
    <col min="4888" max="4888" width="10.5703125" style="87" bestFit="1" customWidth="1"/>
    <col min="4889" max="4889" width="11.28515625" style="87" customWidth="1"/>
    <col min="4890" max="5120" width="9.140625" style="87"/>
    <col min="5121" max="5121" width="89" style="87" customWidth="1"/>
    <col min="5122" max="5122" width="12.7109375" style="87" customWidth="1"/>
    <col min="5123" max="5123" width="12.85546875" style="87" customWidth="1"/>
    <col min="5124" max="5124" width="9.85546875" style="87" customWidth="1"/>
    <col min="5125" max="5125" width="12.140625" style="87" customWidth="1"/>
    <col min="5126" max="5126" width="11" style="87" customWidth="1"/>
    <col min="5127" max="5127" width="9.85546875" style="87" customWidth="1"/>
    <col min="5128" max="5128" width="12.5703125" style="87" customWidth="1"/>
    <col min="5129" max="5129" width="10.42578125" style="87" customWidth="1"/>
    <col min="5130" max="5130" width="10.85546875" style="87" customWidth="1"/>
    <col min="5131" max="5131" width="12.7109375" style="87" customWidth="1"/>
    <col min="5132" max="5132" width="9.5703125" style="87" customWidth="1"/>
    <col min="5133" max="5133" width="10.140625" style="87" customWidth="1"/>
    <col min="5134" max="5134" width="12.5703125" style="87" customWidth="1"/>
    <col min="5135" max="5135" width="11" style="87" customWidth="1"/>
    <col min="5136" max="5136" width="10.140625" style="87" customWidth="1"/>
    <col min="5137" max="5138" width="10.7109375" style="87" customWidth="1"/>
    <col min="5139" max="5139" width="9.140625" style="87"/>
    <col min="5140" max="5140" width="12.85546875" style="87" customWidth="1"/>
    <col min="5141" max="5141" width="23.42578125" style="87" customWidth="1"/>
    <col min="5142" max="5143" width="9.140625" style="87"/>
    <col min="5144" max="5144" width="10.5703125" style="87" bestFit="1" customWidth="1"/>
    <col min="5145" max="5145" width="11.28515625" style="87" customWidth="1"/>
    <col min="5146" max="5376" width="9.140625" style="87"/>
    <col min="5377" max="5377" width="89" style="87" customWidth="1"/>
    <col min="5378" max="5378" width="12.7109375" style="87" customWidth="1"/>
    <col min="5379" max="5379" width="12.85546875" style="87" customWidth="1"/>
    <col min="5380" max="5380" width="9.85546875" style="87" customWidth="1"/>
    <col min="5381" max="5381" width="12.140625" style="87" customWidth="1"/>
    <col min="5382" max="5382" width="11" style="87" customWidth="1"/>
    <col min="5383" max="5383" width="9.85546875" style="87" customWidth="1"/>
    <col min="5384" max="5384" width="12.5703125" style="87" customWidth="1"/>
    <col min="5385" max="5385" width="10.42578125" style="87" customWidth="1"/>
    <col min="5386" max="5386" width="10.85546875" style="87" customWidth="1"/>
    <col min="5387" max="5387" width="12.7109375" style="87" customWidth="1"/>
    <col min="5388" max="5388" width="9.5703125" style="87" customWidth="1"/>
    <col min="5389" max="5389" width="10.140625" style="87" customWidth="1"/>
    <col min="5390" max="5390" width="12.5703125" style="87" customWidth="1"/>
    <col min="5391" max="5391" width="11" style="87" customWidth="1"/>
    <col min="5392" max="5392" width="10.140625" style="87" customWidth="1"/>
    <col min="5393" max="5394" width="10.7109375" style="87" customWidth="1"/>
    <col min="5395" max="5395" width="9.140625" style="87"/>
    <col min="5396" max="5396" width="12.85546875" style="87" customWidth="1"/>
    <col min="5397" max="5397" width="23.42578125" style="87" customWidth="1"/>
    <col min="5398" max="5399" width="9.140625" style="87"/>
    <col min="5400" max="5400" width="10.5703125" style="87" bestFit="1" customWidth="1"/>
    <col min="5401" max="5401" width="11.28515625" style="87" customWidth="1"/>
    <col min="5402" max="5632" width="9.140625" style="87"/>
    <col min="5633" max="5633" width="89" style="87" customWidth="1"/>
    <col min="5634" max="5634" width="12.7109375" style="87" customWidth="1"/>
    <col min="5635" max="5635" width="12.85546875" style="87" customWidth="1"/>
    <col min="5636" max="5636" width="9.85546875" style="87" customWidth="1"/>
    <col min="5637" max="5637" width="12.140625" style="87" customWidth="1"/>
    <col min="5638" max="5638" width="11" style="87" customWidth="1"/>
    <col min="5639" max="5639" width="9.85546875" style="87" customWidth="1"/>
    <col min="5640" max="5640" width="12.5703125" style="87" customWidth="1"/>
    <col min="5641" max="5641" width="10.42578125" style="87" customWidth="1"/>
    <col min="5642" max="5642" width="10.85546875" style="87" customWidth="1"/>
    <col min="5643" max="5643" width="12.7109375" style="87" customWidth="1"/>
    <col min="5644" max="5644" width="9.5703125" style="87" customWidth="1"/>
    <col min="5645" max="5645" width="10.140625" style="87" customWidth="1"/>
    <col min="5646" max="5646" width="12.5703125" style="87" customWidth="1"/>
    <col min="5647" max="5647" width="11" style="87" customWidth="1"/>
    <col min="5648" max="5648" width="10.140625" style="87" customWidth="1"/>
    <col min="5649" max="5650" width="10.7109375" style="87" customWidth="1"/>
    <col min="5651" max="5651" width="9.140625" style="87"/>
    <col min="5652" max="5652" width="12.85546875" style="87" customWidth="1"/>
    <col min="5653" max="5653" width="23.42578125" style="87" customWidth="1"/>
    <col min="5654" max="5655" width="9.140625" style="87"/>
    <col min="5656" max="5656" width="10.5703125" style="87" bestFit="1" customWidth="1"/>
    <col min="5657" max="5657" width="11.28515625" style="87" customWidth="1"/>
    <col min="5658" max="5888" width="9.140625" style="87"/>
    <col min="5889" max="5889" width="89" style="87" customWidth="1"/>
    <col min="5890" max="5890" width="12.7109375" style="87" customWidth="1"/>
    <col min="5891" max="5891" width="12.85546875" style="87" customWidth="1"/>
    <col min="5892" max="5892" width="9.85546875" style="87" customWidth="1"/>
    <col min="5893" max="5893" width="12.140625" style="87" customWidth="1"/>
    <col min="5894" max="5894" width="11" style="87" customWidth="1"/>
    <col min="5895" max="5895" width="9.85546875" style="87" customWidth="1"/>
    <col min="5896" max="5896" width="12.5703125" style="87" customWidth="1"/>
    <col min="5897" max="5897" width="10.42578125" style="87" customWidth="1"/>
    <col min="5898" max="5898" width="10.85546875" style="87" customWidth="1"/>
    <col min="5899" max="5899" width="12.7109375" style="87" customWidth="1"/>
    <col min="5900" max="5900" width="9.5703125" style="87" customWidth="1"/>
    <col min="5901" max="5901" width="10.140625" style="87" customWidth="1"/>
    <col min="5902" max="5902" width="12.5703125" style="87" customWidth="1"/>
    <col min="5903" max="5903" width="11" style="87" customWidth="1"/>
    <col min="5904" max="5904" width="10.140625" style="87" customWidth="1"/>
    <col min="5905" max="5906" width="10.7109375" style="87" customWidth="1"/>
    <col min="5907" max="5907" width="9.140625" style="87"/>
    <col min="5908" max="5908" width="12.85546875" style="87" customWidth="1"/>
    <col min="5909" max="5909" width="23.42578125" style="87" customWidth="1"/>
    <col min="5910" max="5911" width="9.140625" style="87"/>
    <col min="5912" max="5912" width="10.5703125" style="87" bestFit="1" customWidth="1"/>
    <col min="5913" max="5913" width="11.28515625" style="87" customWidth="1"/>
    <col min="5914" max="6144" width="9.140625" style="87"/>
    <col min="6145" max="6145" width="89" style="87" customWidth="1"/>
    <col min="6146" max="6146" width="12.7109375" style="87" customWidth="1"/>
    <col min="6147" max="6147" width="12.85546875" style="87" customWidth="1"/>
    <col min="6148" max="6148" width="9.85546875" style="87" customWidth="1"/>
    <col min="6149" max="6149" width="12.140625" style="87" customWidth="1"/>
    <col min="6150" max="6150" width="11" style="87" customWidth="1"/>
    <col min="6151" max="6151" width="9.85546875" style="87" customWidth="1"/>
    <col min="6152" max="6152" width="12.5703125" style="87" customWidth="1"/>
    <col min="6153" max="6153" width="10.42578125" style="87" customWidth="1"/>
    <col min="6154" max="6154" width="10.85546875" style="87" customWidth="1"/>
    <col min="6155" max="6155" width="12.7109375" style="87" customWidth="1"/>
    <col min="6156" max="6156" width="9.5703125" style="87" customWidth="1"/>
    <col min="6157" max="6157" width="10.140625" style="87" customWidth="1"/>
    <col min="6158" max="6158" width="12.5703125" style="87" customWidth="1"/>
    <col min="6159" max="6159" width="11" style="87" customWidth="1"/>
    <col min="6160" max="6160" width="10.140625" style="87" customWidth="1"/>
    <col min="6161" max="6162" width="10.7109375" style="87" customWidth="1"/>
    <col min="6163" max="6163" width="9.140625" style="87"/>
    <col min="6164" max="6164" width="12.85546875" style="87" customWidth="1"/>
    <col min="6165" max="6165" width="23.42578125" style="87" customWidth="1"/>
    <col min="6166" max="6167" width="9.140625" style="87"/>
    <col min="6168" max="6168" width="10.5703125" style="87" bestFit="1" customWidth="1"/>
    <col min="6169" max="6169" width="11.28515625" style="87" customWidth="1"/>
    <col min="6170" max="6400" width="9.140625" style="87"/>
    <col min="6401" max="6401" width="89" style="87" customWidth="1"/>
    <col min="6402" max="6402" width="12.7109375" style="87" customWidth="1"/>
    <col min="6403" max="6403" width="12.85546875" style="87" customWidth="1"/>
    <col min="6404" max="6404" width="9.85546875" style="87" customWidth="1"/>
    <col min="6405" max="6405" width="12.140625" style="87" customWidth="1"/>
    <col min="6406" max="6406" width="11" style="87" customWidth="1"/>
    <col min="6407" max="6407" width="9.85546875" style="87" customWidth="1"/>
    <col min="6408" max="6408" width="12.5703125" style="87" customWidth="1"/>
    <col min="6409" max="6409" width="10.42578125" style="87" customWidth="1"/>
    <col min="6410" max="6410" width="10.85546875" style="87" customWidth="1"/>
    <col min="6411" max="6411" width="12.7109375" style="87" customWidth="1"/>
    <col min="6412" max="6412" width="9.5703125" style="87" customWidth="1"/>
    <col min="6413" max="6413" width="10.140625" style="87" customWidth="1"/>
    <col min="6414" max="6414" width="12.5703125" style="87" customWidth="1"/>
    <col min="6415" max="6415" width="11" style="87" customWidth="1"/>
    <col min="6416" max="6416" width="10.140625" style="87" customWidth="1"/>
    <col min="6417" max="6418" width="10.7109375" style="87" customWidth="1"/>
    <col min="6419" max="6419" width="9.140625" style="87"/>
    <col min="6420" max="6420" width="12.85546875" style="87" customWidth="1"/>
    <col min="6421" max="6421" width="23.42578125" style="87" customWidth="1"/>
    <col min="6422" max="6423" width="9.140625" style="87"/>
    <col min="6424" max="6424" width="10.5703125" style="87" bestFit="1" customWidth="1"/>
    <col min="6425" max="6425" width="11.28515625" style="87" customWidth="1"/>
    <col min="6426" max="6656" width="9.140625" style="87"/>
    <col min="6657" max="6657" width="89" style="87" customWidth="1"/>
    <col min="6658" max="6658" width="12.7109375" style="87" customWidth="1"/>
    <col min="6659" max="6659" width="12.85546875" style="87" customWidth="1"/>
    <col min="6660" max="6660" width="9.85546875" style="87" customWidth="1"/>
    <col min="6661" max="6661" width="12.140625" style="87" customWidth="1"/>
    <col min="6662" max="6662" width="11" style="87" customWidth="1"/>
    <col min="6663" max="6663" width="9.85546875" style="87" customWidth="1"/>
    <col min="6664" max="6664" width="12.5703125" style="87" customWidth="1"/>
    <col min="6665" max="6665" width="10.42578125" style="87" customWidth="1"/>
    <col min="6666" max="6666" width="10.85546875" style="87" customWidth="1"/>
    <col min="6667" max="6667" width="12.7109375" style="87" customWidth="1"/>
    <col min="6668" max="6668" width="9.5703125" style="87" customWidth="1"/>
    <col min="6669" max="6669" width="10.140625" style="87" customWidth="1"/>
    <col min="6670" max="6670" width="12.5703125" style="87" customWidth="1"/>
    <col min="6671" max="6671" width="11" style="87" customWidth="1"/>
    <col min="6672" max="6672" width="10.140625" style="87" customWidth="1"/>
    <col min="6673" max="6674" width="10.7109375" style="87" customWidth="1"/>
    <col min="6675" max="6675" width="9.140625" style="87"/>
    <col min="6676" max="6676" width="12.85546875" style="87" customWidth="1"/>
    <col min="6677" max="6677" width="23.42578125" style="87" customWidth="1"/>
    <col min="6678" max="6679" width="9.140625" style="87"/>
    <col min="6680" max="6680" width="10.5703125" style="87" bestFit="1" customWidth="1"/>
    <col min="6681" max="6681" width="11.28515625" style="87" customWidth="1"/>
    <col min="6682" max="6912" width="9.140625" style="87"/>
    <col min="6913" max="6913" width="89" style="87" customWidth="1"/>
    <col min="6914" max="6914" width="12.7109375" style="87" customWidth="1"/>
    <col min="6915" max="6915" width="12.85546875" style="87" customWidth="1"/>
    <col min="6916" max="6916" width="9.85546875" style="87" customWidth="1"/>
    <col min="6917" max="6917" width="12.140625" style="87" customWidth="1"/>
    <col min="6918" max="6918" width="11" style="87" customWidth="1"/>
    <col min="6919" max="6919" width="9.85546875" style="87" customWidth="1"/>
    <col min="6920" max="6920" width="12.5703125" style="87" customWidth="1"/>
    <col min="6921" max="6921" width="10.42578125" style="87" customWidth="1"/>
    <col min="6922" max="6922" width="10.85546875" style="87" customWidth="1"/>
    <col min="6923" max="6923" width="12.7109375" style="87" customWidth="1"/>
    <col min="6924" max="6924" width="9.5703125" style="87" customWidth="1"/>
    <col min="6925" max="6925" width="10.140625" style="87" customWidth="1"/>
    <col min="6926" max="6926" width="12.5703125" style="87" customWidth="1"/>
    <col min="6927" max="6927" width="11" style="87" customWidth="1"/>
    <col min="6928" max="6928" width="10.140625" style="87" customWidth="1"/>
    <col min="6929" max="6930" width="10.7109375" style="87" customWidth="1"/>
    <col min="6931" max="6931" width="9.140625" style="87"/>
    <col min="6932" max="6932" width="12.85546875" style="87" customWidth="1"/>
    <col min="6933" max="6933" width="23.42578125" style="87" customWidth="1"/>
    <col min="6934" max="6935" width="9.140625" style="87"/>
    <col min="6936" max="6936" width="10.5703125" style="87" bestFit="1" customWidth="1"/>
    <col min="6937" max="6937" width="11.28515625" style="87" customWidth="1"/>
    <col min="6938" max="7168" width="9.140625" style="87"/>
    <col min="7169" max="7169" width="89" style="87" customWidth="1"/>
    <col min="7170" max="7170" width="12.7109375" style="87" customWidth="1"/>
    <col min="7171" max="7171" width="12.85546875" style="87" customWidth="1"/>
    <col min="7172" max="7172" width="9.85546875" style="87" customWidth="1"/>
    <col min="7173" max="7173" width="12.140625" style="87" customWidth="1"/>
    <col min="7174" max="7174" width="11" style="87" customWidth="1"/>
    <col min="7175" max="7175" width="9.85546875" style="87" customWidth="1"/>
    <col min="7176" max="7176" width="12.5703125" style="87" customWidth="1"/>
    <col min="7177" max="7177" width="10.42578125" style="87" customWidth="1"/>
    <col min="7178" max="7178" width="10.85546875" style="87" customWidth="1"/>
    <col min="7179" max="7179" width="12.7109375" style="87" customWidth="1"/>
    <col min="7180" max="7180" width="9.5703125" style="87" customWidth="1"/>
    <col min="7181" max="7181" width="10.140625" style="87" customWidth="1"/>
    <col min="7182" max="7182" width="12.5703125" style="87" customWidth="1"/>
    <col min="7183" max="7183" width="11" style="87" customWidth="1"/>
    <col min="7184" max="7184" width="10.140625" style="87" customWidth="1"/>
    <col min="7185" max="7186" width="10.7109375" style="87" customWidth="1"/>
    <col min="7187" max="7187" width="9.140625" style="87"/>
    <col min="7188" max="7188" width="12.85546875" style="87" customWidth="1"/>
    <col min="7189" max="7189" width="23.42578125" style="87" customWidth="1"/>
    <col min="7190" max="7191" width="9.140625" style="87"/>
    <col min="7192" max="7192" width="10.5703125" style="87" bestFit="1" customWidth="1"/>
    <col min="7193" max="7193" width="11.28515625" style="87" customWidth="1"/>
    <col min="7194" max="7424" width="9.140625" style="87"/>
    <col min="7425" max="7425" width="89" style="87" customWidth="1"/>
    <col min="7426" max="7426" width="12.7109375" style="87" customWidth="1"/>
    <col min="7427" max="7427" width="12.85546875" style="87" customWidth="1"/>
    <col min="7428" max="7428" width="9.85546875" style="87" customWidth="1"/>
    <col min="7429" max="7429" width="12.140625" style="87" customWidth="1"/>
    <col min="7430" max="7430" width="11" style="87" customWidth="1"/>
    <col min="7431" max="7431" width="9.85546875" style="87" customWidth="1"/>
    <col min="7432" max="7432" width="12.5703125" style="87" customWidth="1"/>
    <col min="7433" max="7433" width="10.42578125" style="87" customWidth="1"/>
    <col min="7434" max="7434" width="10.85546875" style="87" customWidth="1"/>
    <col min="7435" max="7435" width="12.7109375" style="87" customWidth="1"/>
    <col min="7436" max="7436" width="9.5703125" style="87" customWidth="1"/>
    <col min="7437" max="7437" width="10.140625" style="87" customWidth="1"/>
    <col min="7438" max="7438" width="12.5703125" style="87" customWidth="1"/>
    <col min="7439" max="7439" width="11" style="87" customWidth="1"/>
    <col min="7440" max="7440" width="10.140625" style="87" customWidth="1"/>
    <col min="7441" max="7442" width="10.7109375" style="87" customWidth="1"/>
    <col min="7443" max="7443" width="9.140625" style="87"/>
    <col min="7444" max="7444" width="12.85546875" style="87" customWidth="1"/>
    <col min="7445" max="7445" width="23.42578125" style="87" customWidth="1"/>
    <col min="7446" max="7447" width="9.140625" style="87"/>
    <col min="7448" max="7448" width="10.5703125" style="87" bestFit="1" customWidth="1"/>
    <col min="7449" max="7449" width="11.28515625" style="87" customWidth="1"/>
    <col min="7450" max="7680" width="9.140625" style="87"/>
    <col min="7681" max="7681" width="89" style="87" customWidth="1"/>
    <col min="7682" max="7682" width="12.7109375" style="87" customWidth="1"/>
    <col min="7683" max="7683" width="12.85546875" style="87" customWidth="1"/>
    <col min="7684" max="7684" width="9.85546875" style="87" customWidth="1"/>
    <col min="7685" max="7685" width="12.140625" style="87" customWidth="1"/>
    <col min="7686" max="7686" width="11" style="87" customWidth="1"/>
    <col min="7687" max="7687" width="9.85546875" style="87" customWidth="1"/>
    <col min="7688" max="7688" width="12.5703125" style="87" customWidth="1"/>
    <col min="7689" max="7689" width="10.42578125" style="87" customWidth="1"/>
    <col min="7690" max="7690" width="10.85546875" style="87" customWidth="1"/>
    <col min="7691" max="7691" width="12.7109375" style="87" customWidth="1"/>
    <col min="7692" max="7692" width="9.5703125" style="87" customWidth="1"/>
    <col min="7693" max="7693" width="10.140625" style="87" customWidth="1"/>
    <col min="7694" max="7694" width="12.5703125" style="87" customWidth="1"/>
    <col min="7695" max="7695" width="11" style="87" customWidth="1"/>
    <col min="7696" max="7696" width="10.140625" style="87" customWidth="1"/>
    <col min="7697" max="7698" width="10.7109375" style="87" customWidth="1"/>
    <col min="7699" max="7699" width="9.140625" style="87"/>
    <col min="7700" max="7700" width="12.85546875" style="87" customWidth="1"/>
    <col min="7701" max="7701" width="23.42578125" style="87" customWidth="1"/>
    <col min="7702" max="7703" width="9.140625" style="87"/>
    <col min="7704" max="7704" width="10.5703125" style="87" bestFit="1" customWidth="1"/>
    <col min="7705" max="7705" width="11.28515625" style="87" customWidth="1"/>
    <col min="7706" max="7936" width="9.140625" style="87"/>
    <col min="7937" max="7937" width="89" style="87" customWidth="1"/>
    <col min="7938" max="7938" width="12.7109375" style="87" customWidth="1"/>
    <col min="7939" max="7939" width="12.85546875" style="87" customWidth="1"/>
    <col min="7940" max="7940" width="9.85546875" style="87" customWidth="1"/>
    <col min="7941" max="7941" width="12.140625" style="87" customWidth="1"/>
    <col min="7942" max="7942" width="11" style="87" customWidth="1"/>
    <col min="7943" max="7943" width="9.85546875" style="87" customWidth="1"/>
    <col min="7944" max="7944" width="12.5703125" style="87" customWidth="1"/>
    <col min="7945" max="7945" width="10.42578125" style="87" customWidth="1"/>
    <col min="7946" max="7946" width="10.85546875" style="87" customWidth="1"/>
    <col min="7947" max="7947" width="12.7109375" style="87" customWidth="1"/>
    <col min="7948" max="7948" width="9.5703125" style="87" customWidth="1"/>
    <col min="7949" max="7949" width="10.140625" style="87" customWidth="1"/>
    <col min="7950" max="7950" width="12.5703125" style="87" customWidth="1"/>
    <col min="7951" max="7951" width="11" style="87" customWidth="1"/>
    <col min="7952" max="7952" width="10.140625" style="87" customWidth="1"/>
    <col min="7953" max="7954" width="10.7109375" style="87" customWidth="1"/>
    <col min="7955" max="7955" width="9.140625" style="87"/>
    <col min="7956" max="7956" width="12.85546875" style="87" customWidth="1"/>
    <col min="7957" max="7957" width="23.42578125" style="87" customWidth="1"/>
    <col min="7958" max="7959" width="9.140625" style="87"/>
    <col min="7960" max="7960" width="10.5703125" style="87" bestFit="1" customWidth="1"/>
    <col min="7961" max="7961" width="11.28515625" style="87" customWidth="1"/>
    <col min="7962" max="8192" width="9.140625" style="87"/>
    <col min="8193" max="8193" width="89" style="87" customWidth="1"/>
    <col min="8194" max="8194" width="12.7109375" style="87" customWidth="1"/>
    <col min="8195" max="8195" width="12.85546875" style="87" customWidth="1"/>
    <col min="8196" max="8196" width="9.85546875" style="87" customWidth="1"/>
    <col min="8197" max="8197" width="12.140625" style="87" customWidth="1"/>
    <col min="8198" max="8198" width="11" style="87" customWidth="1"/>
    <col min="8199" max="8199" width="9.85546875" style="87" customWidth="1"/>
    <col min="8200" max="8200" width="12.5703125" style="87" customWidth="1"/>
    <col min="8201" max="8201" width="10.42578125" style="87" customWidth="1"/>
    <col min="8202" max="8202" width="10.85546875" style="87" customWidth="1"/>
    <col min="8203" max="8203" width="12.7109375" style="87" customWidth="1"/>
    <col min="8204" max="8204" width="9.5703125" style="87" customWidth="1"/>
    <col min="8205" max="8205" width="10.140625" style="87" customWidth="1"/>
    <col min="8206" max="8206" width="12.5703125" style="87" customWidth="1"/>
    <col min="8207" max="8207" width="11" style="87" customWidth="1"/>
    <col min="8208" max="8208" width="10.140625" style="87" customWidth="1"/>
    <col min="8209" max="8210" width="10.7109375" style="87" customWidth="1"/>
    <col min="8211" max="8211" width="9.140625" style="87"/>
    <col min="8212" max="8212" width="12.85546875" style="87" customWidth="1"/>
    <col min="8213" max="8213" width="23.42578125" style="87" customWidth="1"/>
    <col min="8214" max="8215" width="9.140625" style="87"/>
    <col min="8216" max="8216" width="10.5703125" style="87" bestFit="1" customWidth="1"/>
    <col min="8217" max="8217" width="11.28515625" style="87" customWidth="1"/>
    <col min="8218" max="8448" width="9.140625" style="87"/>
    <col min="8449" max="8449" width="89" style="87" customWidth="1"/>
    <col min="8450" max="8450" width="12.7109375" style="87" customWidth="1"/>
    <col min="8451" max="8451" width="12.85546875" style="87" customWidth="1"/>
    <col min="8452" max="8452" width="9.85546875" style="87" customWidth="1"/>
    <col min="8453" max="8453" width="12.140625" style="87" customWidth="1"/>
    <col min="8454" max="8454" width="11" style="87" customWidth="1"/>
    <col min="8455" max="8455" width="9.85546875" style="87" customWidth="1"/>
    <col min="8456" max="8456" width="12.5703125" style="87" customWidth="1"/>
    <col min="8457" max="8457" width="10.42578125" style="87" customWidth="1"/>
    <col min="8458" max="8458" width="10.85546875" style="87" customWidth="1"/>
    <col min="8459" max="8459" width="12.7109375" style="87" customWidth="1"/>
    <col min="8460" max="8460" width="9.5703125" style="87" customWidth="1"/>
    <col min="8461" max="8461" width="10.140625" style="87" customWidth="1"/>
    <col min="8462" max="8462" width="12.5703125" style="87" customWidth="1"/>
    <col min="8463" max="8463" width="11" style="87" customWidth="1"/>
    <col min="8464" max="8464" width="10.140625" style="87" customWidth="1"/>
    <col min="8465" max="8466" width="10.7109375" style="87" customWidth="1"/>
    <col min="8467" max="8467" width="9.140625" style="87"/>
    <col min="8468" max="8468" width="12.85546875" style="87" customWidth="1"/>
    <col min="8469" max="8469" width="23.42578125" style="87" customWidth="1"/>
    <col min="8470" max="8471" width="9.140625" style="87"/>
    <col min="8472" max="8472" width="10.5703125" style="87" bestFit="1" customWidth="1"/>
    <col min="8473" max="8473" width="11.28515625" style="87" customWidth="1"/>
    <col min="8474" max="8704" width="9.140625" style="87"/>
    <col min="8705" max="8705" width="89" style="87" customWidth="1"/>
    <col min="8706" max="8706" width="12.7109375" style="87" customWidth="1"/>
    <col min="8707" max="8707" width="12.85546875" style="87" customWidth="1"/>
    <col min="8708" max="8708" width="9.85546875" style="87" customWidth="1"/>
    <col min="8709" max="8709" width="12.140625" style="87" customWidth="1"/>
    <col min="8710" max="8710" width="11" style="87" customWidth="1"/>
    <col min="8711" max="8711" width="9.85546875" style="87" customWidth="1"/>
    <col min="8712" max="8712" width="12.5703125" style="87" customWidth="1"/>
    <col min="8713" max="8713" width="10.42578125" style="87" customWidth="1"/>
    <col min="8714" max="8714" width="10.85546875" style="87" customWidth="1"/>
    <col min="8715" max="8715" width="12.7109375" style="87" customWidth="1"/>
    <col min="8716" max="8716" width="9.5703125" style="87" customWidth="1"/>
    <col min="8717" max="8717" width="10.140625" style="87" customWidth="1"/>
    <col min="8718" max="8718" width="12.5703125" style="87" customWidth="1"/>
    <col min="8719" max="8719" width="11" style="87" customWidth="1"/>
    <col min="8720" max="8720" width="10.140625" style="87" customWidth="1"/>
    <col min="8721" max="8722" width="10.7109375" style="87" customWidth="1"/>
    <col min="8723" max="8723" width="9.140625" style="87"/>
    <col min="8724" max="8724" width="12.85546875" style="87" customWidth="1"/>
    <col min="8725" max="8725" width="23.42578125" style="87" customWidth="1"/>
    <col min="8726" max="8727" width="9.140625" style="87"/>
    <col min="8728" max="8728" width="10.5703125" style="87" bestFit="1" customWidth="1"/>
    <col min="8729" max="8729" width="11.28515625" style="87" customWidth="1"/>
    <col min="8730" max="8960" width="9.140625" style="87"/>
    <col min="8961" max="8961" width="89" style="87" customWidth="1"/>
    <col min="8962" max="8962" width="12.7109375" style="87" customWidth="1"/>
    <col min="8963" max="8963" width="12.85546875" style="87" customWidth="1"/>
    <col min="8964" max="8964" width="9.85546875" style="87" customWidth="1"/>
    <col min="8965" max="8965" width="12.140625" style="87" customWidth="1"/>
    <col min="8966" max="8966" width="11" style="87" customWidth="1"/>
    <col min="8967" max="8967" width="9.85546875" style="87" customWidth="1"/>
    <col min="8968" max="8968" width="12.5703125" style="87" customWidth="1"/>
    <col min="8969" max="8969" width="10.42578125" style="87" customWidth="1"/>
    <col min="8970" max="8970" width="10.85546875" style="87" customWidth="1"/>
    <col min="8971" max="8971" width="12.7109375" style="87" customWidth="1"/>
    <col min="8972" max="8972" width="9.5703125" style="87" customWidth="1"/>
    <col min="8973" max="8973" width="10.140625" style="87" customWidth="1"/>
    <col min="8974" max="8974" width="12.5703125" style="87" customWidth="1"/>
    <col min="8975" max="8975" width="11" style="87" customWidth="1"/>
    <col min="8976" max="8976" width="10.140625" style="87" customWidth="1"/>
    <col min="8977" max="8978" width="10.7109375" style="87" customWidth="1"/>
    <col min="8979" max="8979" width="9.140625" style="87"/>
    <col min="8980" max="8980" width="12.85546875" style="87" customWidth="1"/>
    <col min="8981" max="8981" width="23.42578125" style="87" customWidth="1"/>
    <col min="8982" max="8983" width="9.140625" style="87"/>
    <col min="8984" max="8984" width="10.5703125" style="87" bestFit="1" customWidth="1"/>
    <col min="8985" max="8985" width="11.28515625" style="87" customWidth="1"/>
    <col min="8986" max="9216" width="9.140625" style="87"/>
    <col min="9217" max="9217" width="89" style="87" customWidth="1"/>
    <col min="9218" max="9218" width="12.7109375" style="87" customWidth="1"/>
    <col min="9219" max="9219" width="12.85546875" style="87" customWidth="1"/>
    <col min="9220" max="9220" width="9.85546875" style="87" customWidth="1"/>
    <col min="9221" max="9221" width="12.140625" style="87" customWidth="1"/>
    <col min="9222" max="9222" width="11" style="87" customWidth="1"/>
    <col min="9223" max="9223" width="9.85546875" style="87" customWidth="1"/>
    <col min="9224" max="9224" width="12.5703125" style="87" customWidth="1"/>
    <col min="9225" max="9225" width="10.42578125" style="87" customWidth="1"/>
    <col min="9226" max="9226" width="10.85546875" style="87" customWidth="1"/>
    <col min="9227" max="9227" width="12.7109375" style="87" customWidth="1"/>
    <col min="9228" max="9228" width="9.5703125" style="87" customWidth="1"/>
    <col min="9229" max="9229" width="10.140625" style="87" customWidth="1"/>
    <col min="9230" max="9230" width="12.5703125" style="87" customWidth="1"/>
    <col min="9231" max="9231" width="11" style="87" customWidth="1"/>
    <col min="9232" max="9232" width="10.140625" style="87" customWidth="1"/>
    <col min="9233" max="9234" width="10.7109375" style="87" customWidth="1"/>
    <col min="9235" max="9235" width="9.140625" style="87"/>
    <col min="9236" max="9236" width="12.85546875" style="87" customWidth="1"/>
    <col min="9237" max="9237" width="23.42578125" style="87" customWidth="1"/>
    <col min="9238" max="9239" width="9.140625" style="87"/>
    <col min="9240" max="9240" width="10.5703125" style="87" bestFit="1" customWidth="1"/>
    <col min="9241" max="9241" width="11.28515625" style="87" customWidth="1"/>
    <col min="9242" max="9472" width="9.140625" style="87"/>
    <col min="9473" max="9473" width="89" style="87" customWidth="1"/>
    <col min="9474" max="9474" width="12.7109375" style="87" customWidth="1"/>
    <col min="9475" max="9475" width="12.85546875" style="87" customWidth="1"/>
    <col min="9476" max="9476" width="9.85546875" style="87" customWidth="1"/>
    <col min="9477" max="9477" width="12.140625" style="87" customWidth="1"/>
    <col min="9478" max="9478" width="11" style="87" customWidth="1"/>
    <col min="9479" max="9479" width="9.85546875" style="87" customWidth="1"/>
    <col min="9480" max="9480" width="12.5703125" style="87" customWidth="1"/>
    <col min="9481" max="9481" width="10.42578125" style="87" customWidth="1"/>
    <col min="9482" max="9482" width="10.85546875" style="87" customWidth="1"/>
    <col min="9483" max="9483" width="12.7109375" style="87" customWidth="1"/>
    <col min="9484" max="9484" width="9.5703125" style="87" customWidth="1"/>
    <col min="9485" max="9485" width="10.140625" style="87" customWidth="1"/>
    <col min="9486" max="9486" width="12.5703125" style="87" customWidth="1"/>
    <col min="9487" max="9487" width="11" style="87" customWidth="1"/>
    <col min="9488" max="9488" width="10.140625" style="87" customWidth="1"/>
    <col min="9489" max="9490" width="10.7109375" style="87" customWidth="1"/>
    <col min="9491" max="9491" width="9.140625" style="87"/>
    <col min="9492" max="9492" width="12.85546875" style="87" customWidth="1"/>
    <col min="9493" max="9493" width="23.42578125" style="87" customWidth="1"/>
    <col min="9494" max="9495" width="9.140625" style="87"/>
    <col min="9496" max="9496" width="10.5703125" style="87" bestFit="1" customWidth="1"/>
    <col min="9497" max="9497" width="11.28515625" style="87" customWidth="1"/>
    <col min="9498" max="9728" width="9.140625" style="87"/>
    <col min="9729" max="9729" width="89" style="87" customWidth="1"/>
    <col min="9730" max="9730" width="12.7109375" style="87" customWidth="1"/>
    <col min="9731" max="9731" width="12.85546875" style="87" customWidth="1"/>
    <col min="9732" max="9732" width="9.85546875" style="87" customWidth="1"/>
    <col min="9733" max="9733" width="12.140625" style="87" customWidth="1"/>
    <col min="9734" max="9734" width="11" style="87" customWidth="1"/>
    <col min="9735" max="9735" width="9.85546875" style="87" customWidth="1"/>
    <col min="9736" max="9736" width="12.5703125" style="87" customWidth="1"/>
    <col min="9737" max="9737" width="10.42578125" style="87" customWidth="1"/>
    <col min="9738" max="9738" width="10.85546875" style="87" customWidth="1"/>
    <col min="9739" max="9739" width="12.7109375" style="87" customWidth="1"/>
    <col min="9740" max="9740" width="9.5703125" style="87" customWidth="1"/>
    <col min="9741" max="9741" width="10.140625" style="87" customWidth="1"/>
    <col min="9742" max="9742" width="12.5703125" style="87" customWidth="1"/>
    <col min="9743" max="9743" width="11" style="87" customWidth="1"/>
    <col min="9744" max="9744" width="10.140625" style="87" customWidth="1"/>
    <col min="9745" max="9746" width="10.7109375" style="87" customWidth="1"/>
    <col min="9747" max="9747" width="9.140625" style="87"/>
    <col min="9748" max="9748" width="12.85546875" style="87" customWidth="1"/>
    <col min="9749" max="9749" width="23.42578125" style="87" customWidth="1"/>
    <col min="9750" max="9751" width="9.140625" style="87"/>
    <col min="9752" max="9752" width="10.5703125" style="87" bestFit="1" customWidth="1"/>
    <col min="9753" max="9753" width="11.28515625" style="87" customWidth="1"/>
    <col min="9754" max="9984" width="9.140625" style="87"/>
    <col min="9985" max="9985" width="89" style="87" customWidth="1"/>
    <col min="9986" max="9986" width="12.7109375" style="87" customWidth="1"/>
    <col min="9987" max="9987" width="12.85546875" style="87" customWidth="1"/>
    <col min="9988" max="9988" width="9.85546875" style="87" customWidth="1"/>
    <col min="9989" max="9989" width="12.140625" style="87" customWidth="1"/>
    <col min="9990" max="9990" width="11" style="87" customWidth="1"/>
    <col min="9991" max="9991" width="9.85546875" style="87" customWidth="1"/>
    <col min="9992" max="9992" width="12.5703125" style="87" customWidth="1"/>
    <col min="9993" max="9993" width="10.42578125" style="87" customWidth="1"/>
    <col min="9994" max="9994" width="10.85546875" style="87" customWidth="1"/>
    <col min="9995" max="9995" width="12.7109375" style="87" customWidth="1"/>
    <col min="9996" max="9996" width="9.5703125" style="87" customWidth="1"/>
    <col min="9997" max="9997" width="10.140625" style="87" customWidth="1"/>
    <col min="9998" max="9998" width="12.5703125" style="87" customWidth="1"/>
    <col min="9999" max="9999" width="11" style="87" customWidth="1"/>
    <col min="10000" max="10000" width="10.140625" style="87" customWidth="1"/>
    <col min="10001" max="10002" width="10.7109375" style="87" customWidth="1"/>
    <col min="10003" max="10003" width="9.140625" style="87"/>
    <col min="10004" max="10004" width="12.85546875" style="87" customWidth="1"/>
    <col min="10005" max="10005" width="23.42578125" style="87" customWidth="1"/>
    <col min="10006" max="10007" width="9.140625" style="87"/>
    <col min="10008" max="10008" width="10.5703125" style="87" bestFit="1" customWidth="1"/>
    <col min="10009" max="10009" width="11.28515625" style="87" customWidth="1"/>
    <col min="10010" max="10240" width="9.140625" style="87"/>
    <col min="10241" max="10241" width="89" style="87" customWidth="1"/>
    <col min="10242" max="10242" width="12.7109375" style="87" customWidth="1"/>
    <col min="10243" max="10243" width="12.85546875" style="87" customWidth="1"/>
    <col min="10244" max="10244" width="9.85546875" style="87" customWidth="1"/>
    <col min="10245" max="10245" width="12.140625" style="87" customWidth="1"/>
    <col min="10246" max="10246" width="11" style="87" customWidth="1"/>
    <col min="10247" max="10247" width="9.85546875" style="87" customWidth="1"/>
    <col min="10248" max="10248" width="12.5703125" style="87" customWidth="1"/>
    <col min="10249" max="10249" width="10.42578125" style="87" customWidth="1"/>
    <col min="10250" max="10250" width="10.85546875" style="87" customWidth="1"/>
    <col min="10251" max="10251" width="12.7109375" style="87" customWidth="1"/>
    <col min="10252" max="10252" width="9.5703125" style="87" customWidth="1"/>
    <col min="10253" max="10253" width="10.140625" style="87" customWidth="1"/>
    <col min="10254" max="10254" width="12.5703125" style="87" customWidth="1"/>
    <col min="10255" max="10255" width="11" style="87" customWidth="1"/>
    <col min="10256" max="10256" width="10.140625" style="87" customWidth="1"/>
    <col min="10257" max="10258" width="10.7109375" style="87" customWidth="1"/>
    <col min="10259" max="10259" width="9.140625" style="87"/>
    <col min="10260" max="10260" width="12.85546875" style="87" customWidth="1"/>
    <col min="10261" max="10261" width="23.42578125" style="87" customWidth="1"/>
    <col min="10262" max="10263" width="9.140625" style="87"/>
    <col min="10264" max="10264" width="10.5703125" style="87" bestFit="1" customWidth="1"/>
    <col min="10265" max="10265" width="11.28515625" style="87" customWidth="1"/>
    <col min="10266" max="10496" width="9.140625" style="87"/>
    <col min="10497" max="10497" width="89" style="87" customWidth="1"/>
    <col min="10498" max="10498" width="12.7109375" style="87" customWidth="1"/>
    <col min="10499" max="10499" width="12.85546875" style="87" customWidth="1"/>
    <col min="10500" max="10500" width="9.85546875" style="87" customWidth="1"/>
    <col min="10501" max="10501" width="12.140625" style="87" customWidth="1"/>
    <col min="10502" max="10502" width="11" style="87" customWidth="1"/>
    <col min="10503" max="10503" width="9.85546875" style="87" customWidth="1"/>
    <col min="10504" max="10504" width="12.5703125" style="87" customWidth="1"/>
    <col min="10505" max="10505" width="10.42578125" style="87" customWidth="1"/>
    <col min="10506" max="10506" width="10.85546875" style="87" customWidth="1"/>
    <col min="10507" max="10507" width="12.7109375" style="87" customWidth="1"/>
    <col min="10508" max="10508" width="9.5703125" style="87" customWidth="1"/>
    <col min="10509" max="10509" width="10.140625" style="87" customWidth="1"/>
    <col min="10510" max="10510" width="12.5703125" style="87" customWidth="1"/>
    <col min="10511" max="10511" width="11" style="87" customWidth="1"/>
    <col min="10512" max="10512" width="10.140625" style="87" customWidth="1"/>
    <col min="10513" max="10514" width="10.7109375" style="87" customWidth="1"/>
    <col min="10515" max="10515" width="9.140625" style="87"/>
    <col min="10516" max="10516" width="12.85546875" style="87" customWidth="1"/>
    <col min="10517" max="10517" width="23.42578125" style="87" customWidth="1"/>
    <col min="10518" max="10519" width="9.140625" style="87"/>
    <col min="10520" max="10520" width="10.5703125" style="87" bestFit="1" customWidth="1"/>
    <col min="10521" max="10521" width="11.28515625" style="87" customWidth="1"/>
    <col min="10522" max="10752" width="9.140625" style="87"/>
    <col min="10753" max="10753" width="89" style="87" customWidth="1"/>
    <col min="10754" max="10754" width="12.7109375" style="87" customWidth="1"/>
    <col min="10755" max="10755" width="12.85546875" style="87" customWidth="1"/>
    <col min="10756" max="10756" width="9.85546875" style="87" customWidth="1"/>
    <col min="10757" max="10757" width="12.140625" style="87" customWidth="1"/>
    <col min="10758" max="10758" width="11" style="87" customWidth="1"/>
    <col min="10759" max="10759" width="9.85546875" style="87" customWidth="1"/>
    <col min="10760" max="10760" width="12.5703125" style="87" customWidth="1"/>
    <col min="10761" max="10761" width="10.42578125" style="87" customWidth="1"/>
    <col min="10762" max="10762" width="10.85546875" style="87" customWidth="1"/>
    <col min="10763" max="10763" width="12.7109375" style="87" customWidth="1"/>
    <col min="10764" max="10764" width="9.5703125" style="87" customWidth="1"/>
    <col min="10765" max="10765" width="10.140625" style="87" customWidth="1"/>
    <col min="10766" max="10766" width="12.5703125" style="87" customWidth="1"/>
    <col min="10767" max="10767" width="11" style="87" customWidth="1"/>
    <col min="10768" max="10768" width="10.140625" style="87" customWidth="1"/>
    <col min="10769" max="10770" width="10.7109375" style="87" customWidth="1"/>
    <col min="10771" max="10771" width="9.140625" style="87"/>
    <col min="10772" max="10772" width="12.85546875" style="87" customWidth="1"/>
    <col min="10773" max="10773" width="23.42578125" style="87" customWidth="1"/>
    <col min="10774" max="10775" width="9.140625" style="87"/>
    <col min="10776" max="10776" width="10.5703125" style="87" bestFit="1" customWidth="1"/>
    <col min="10777" max="10777" width="11.28515625" style="87" customWidth="1"/>
    <col min="10778" max="11008" width="9.140625" style="87"/>
    <col min="11009" max="11009" width="89" style="87" customWidth="1"/>
    <col min="11010" max="11010" width="12.7109375" style="87" customWidth="1"/>
    <col min="11011" max="11011" width="12.85546875" style="87" customWidth="1"/>
    <col min="11012" max="11012" width="9.85546875" style="87" customWidth="1"/>
    <col min="11013" max="11013" width="12.140625" style="87" customWidth="1"/>
    <col min="11014" max="11014" width="11" style="87" customWidth="1"/>
    <col min="11015" max="11015" width="9.85546875" style="87" customWidth="1"/>
    <col min="11016" max="11016" width="12.5703125" style="87" customWidth="1"/>
    <col min="11017" max="11017" width="10.42578125" style="87" customWidth="1"/>
    <col min="11018" max="11018" width="10.85546875" style="87" customWidth="1"/>
    <col min="11019" max="11019" width="12.7109375" style="87" customWidth="1"/>
    <col min="11020" max="11020" width="9.5703125" style="87" customWidth="1"/>
    <col min="11021" max="11021" width="10.140625" style="87" customWidth="1"/>
    <col min="11022" max="11022" width="12.5703125" style="87" customWidth="1"/>
    <col min="11023" max="11023" width="11" style="87" customWidth="1"/>
    <col min="11024" max="11024" width="10.140625" style="87" customWidth="1"/>
    <col min="11025" max="11026" width="10.7109375" style="87" customWidth="1"/>
    <col min="11027" max="11027" width="9.140625" style="87"/>
    <col min="11028" max="11028" width="12.85546875" style="87" customWidth="1"/>
    <col min="11029" max="11029" width="23.42578125" style="87" customWidth="1"/>
    <col min="11030" max="11031" width="9.140625" style="87"/>
    <col min="11032" max="11032" width="10.5703125" style="87" bestFit="1" customWidth="1"/>
    <col min="11033" max="11033" width="11.28515625" style="87" customWidth="1"/>
    <col min="11034" max="11264" width="9.140625" style="87"/>
    <col min="11265" max="11265" width="89" style="87" customWidth="1"/>
    <col min="11266" max="11266" width="12.7109375" style="87" customWidth="1"/>
    <col min="11267" max="11267" width="12.85546875" style="87" customWidth="1"/>
    <col min="11268" max="11268" width="9.85546875" style="87" customWidth="1"/>
    <col min="11269" max="11269" width="12.140625" style="87" customWidth="1"/>
    <col min="11270" max="11270" width="11" style="87" customWidth="1"/>
    <col min="11271" max="11271" width="9.85546875" style="87" customWidth="1"/>
    <col min="11272" max="11272" width="12.5703125" style="87" customWidth="1"/>
    <col min="11273" max="11273" width="10.42578125" style="87" customWidth="1"/>
    <col min="11274" max="11274" width="10.85546875" style="87" customWidth="1"/>
    <col min="11275" max="11275" width="12.7109375" style="87" customWidth="1"/>
    <col min="11276" max="11276" width="9.5703125" style="87" customWidth="1"/>
    <col min="11277" max="11277" width="10.140625" style="87" customWidth="1"/>
    <col min="11278" max="11278" width="12.5703125" style="87" customWidth="1"/>
    <col min="11279" max="11279" width="11" style="87" customWidth="1"/>
    <col min="11280" max="11280" width="10.140625" style="87" customWidth="1"/>
    <col min="11281" max="11282" width="10.7109375" style="87" customWidth="1"/>
    <col min="11283" max="11283" width="9.140625" style="87"/>
    <col min="11284" max="11284" width="12.85546875" style="87" customWidth="1"/>
    <col min="11285" max="11285" width="23.42578125" style="87" customWidth="1"/>
    <col min="11286" max="11287" width="9.140625" style="87"/>
    <col min="11288" max="11288" width="10.5703125" style="87" bestFit="1" customWidth="1"/>
    <col min="11289" max="11289" width="11.28515625" style="87" customWidth="1"/>
    <col min="11290" max="11520" width="9.140625" style="87"/>
    <col min="11521" max="11521" width="89" style="87" customWidth="1"/>
    <col min="11522" max="11522" width="12.7109375" style="87" customWidth="1"/>
    <col min="11523" max="11523" width="12.85546875" style="87" customWidth="1"/>
    <col min="11524" max="11524" width="9.85546875" style="87" customWidth="1"/>
    <col min="11525" max="11525" width="12.140625" style="87" customWidth="1"/>
    <col min="11526" max="11526" width="11" style="87" customWidth="1"/>
    <col min="11527" max="11527" width="9.85546875" style="87" customWidth="1"/>
    <col min="11528" max="11528" width="12.5703125" style="87" customWidth="1"/>
    <col min="11529" max="11529" width="10.42578125" style="87" customWidth="1"/>
    <col min="11530" max="11530" width="10.85546875" style="87" customWidth="1"/>
    <col min="11531" max="11531" width="12.7109375" style="87" customWidth="1"/>
    <col min="11532" max="11532" width="9.5703125" style="87" customWidth="1"/>
    <col min="11533" max="11533" width="10.140625" style="87" customWidth="1"/>
    <col min="11534" max="11534" width="12.5703125" style="87" customWidth="1"/>
    <col min="11535" max="11535" width="11" style="87" customWidth="1"/>
    <col min="11536" max="11536" width="10.140625" style="87" customWidth="1"/>
    <col min="11537" max="11538" width="10.7109375" style="87" customWidth="1"/>
    <col min="11539" max="11539" width="9.140625" style="87"/>
    <col min="11540" max="11540" width="12.85546875" style="87" customWidth="1"/>
    <col min="11541" max="11541" width="23.42578125" style="87" customWidth="1"/>
    <col min="11542" max="11543" width="9.140625" style="87"/>
    <col min="11544" max="11544" width="10.5703125" style="87" bestFit="1" customWidth="1"/>
    <col min="11545" max="11545" width="11.28515625" style="87" customWidth="1"/>
    <col min="11546" max="11776" width="9.140625" style="87"/>
    <col min="11777" max="11777" width="89" style="87" customWidth="1"/>
    <col min="11778" max="11778" width="12.7109375" style="87" customWidth="1"/>
    <col min="11779" max="11779" width="12.85546875" style="87" customWidth="1"/>
    <col min="11780" max="11780" width="9.85546875" style="87" customWidth="1"/>
    <col min="11781" max="11781" width="12.140625" style="87" customWidth="1"/>
    <col min="11782" max="11782" width="11" style="87" customWidth="1"/>
    <col min="11783" max="11783" width="9.85546875" style="87" customWidth="1"/>
    <col min="11784" max="11784" width="12.5703125" style="87" customWidth="1"/>
    <col min="11785" max="11785" width="10.42578125" style="87" customWidth="1"/>
    <col min="11786" max="11786" width="10.85546875" style="87" customWidth="1"/>
    <col min="11787" max="11787" width="12.7109375" style="87" customWidth="1"/>
    <col min="11788" max="11788" width="9.5703125" style="87" customWidth="1"/>
    <col min="11789" max="11789" width="10.140625" style="87" customWidth="1"/>
    <col min="11790" max="11790" width="12.5703125" style="87" customWidth="1"/>
    <col min="11791" max="11791" width="11" style="87" customWidth="1"/>
    <col min="11792" max="11792" width="10.140625" style="87" customWidth="1"/>
    <col min="11793" max="11794" width="10.7109375" style="87" customWidth="1"/>
    <col min="11795" max="11795" width="9.140625" style="87"/>
    <col min="11796" max="11796" width="12.85546875" style="87" customWidth="1"/>
    <col min="11797" max="11797" width="23.42578125" style="87" customWidth="1"/>
    <col min="11798" max="11799" width="9.140625" style="87"/>
    <col min="11800" max="11800" width="10.5703125" style="87" bestFit="1" customWidth="1"/>
    <col min="11801" max="11801" width="11.28515625" style="87" customWidth="1"/>
    <col min="11802" max="12032" width="9.140625" style="87"/>
    <col min="12033" max="12033" width="89" style="87" customWidth="1"/>
    <col min="12034" max="12034" width="12.7109375" style="87" customWidth="1"/>
    <col min="12035" max="12035" width="12.85546875" style="87" customWidth="1"/>
    <col min="12036" max="12036" width="9.85546875" style="87" customWidth="1"/>
    <col min="12037" max="12037" width="12.140625" style="87" customWidth="1"/>
    <col min="12038" max="12038" width="11" style="87" customWidth="1"/>
    <col min="12039" max="12039" width="9.85546875" style="87" customWidth="1"/>
    <col min="12040" max="12040" width="12.5703125" style="87" customWidth="1"/>
    <col min="12041" max="12041" width="10.42578125" style="87" customWidth="1"/>
    <col min="12042" max="12042" width="10.85546875" style="87" customWidth="1"/>
    <col min="12043" max="12043" width="12.7109375" style="87" customWidth="1"/>
    <col min="12044" max="12044" width="9.5703125" style="87" customWidth="1"/>
    <col min="12045" max="12045" width="10.140625" style="87" customWidth="1"/>
    <col min="12046" max="12046" width="12.5703125" style="87" customWidth="1"/>
    <col min="12047" max="12047" width="11" style="87" customWidth="1"/>
    <col min="12048" max="12048" width="10.140625" style="87" customWidth="1"/>
    <col min="12049" max="12050" width="10.7109375" style="87" customWidth="1"/>
    <col min="12051" max="12051" width="9.140625" style="87"/>
    <col min="12052" max="12052" width="12.85546875" style="87" customWidth="1"/>
    <col min="12053" max="12053" width="23.42578125" style="87" customWidth="1"/>
    <col min="12054" max="12055" width="9.140625" style="87"/>
    <col min="12056" max="12056" width="10.5703125" style="87" bestFit="1" customWidth="1"/>
    <col min="12057" max="12057" width="11.28515625" style="87" customWidth="1"/>
    <col min="12058" max="12288" width="9.140625" style="87"/>
    <col min="12289" max="12289" width="89" style="87" customWidth="1"/>
    <col min="12290" max="12290" width="12.7109375" style="87" customWidth="1"/>
    <col min="12291" max="12291" width="12.85546875" style="87" customWidth="1"/>
    <col min="12292" max="12292" width="9.85546875" style="87" customWidth="1"/>
    <col min="12293" max="12293" width="12.140625" style="87" customWidth="1"/>
    <col min="12294" max="12294" width="11" style="87" customWidth="1"/>
    <col min="12295" max="12295" width="9.85546875" style="87" customWidth="1"/>
    <col min="12296" max="12296" width="12.5703125" style="87" customWidth="1"/>
    <col min="12297" max="12297" width="10.42578125" style="87" customWidth="1"/>
    <col min="12298" max="12298" width="10.85546875" style="87" customWidth="1"/>
    <col min="12299" max="12299" width="12.7109375" style="87" customWidth="1"/>
    <col min="12300" max="12300" width="9.5703125" style="87" customWidth="1"/>
    <col min="12301" max="12301" width="10.140625" style="87" customWidth="1"/>
    <col min="12302" max="12302" width="12.5703125" style="87" customWidth="1"/>
    <col min="12303" max="12303" width="11" style="87" customWidth="1"/>
    <col min="12304" max="12304" width="10.140625" style="87" customWidth="1"/>
    <col min="12305" max="12306" width="10.7109375" style="87" customWidth="1"/>
    <col min="12307" max="12307" width="9.140625" style="87"/>
    <col min="12308" max="12308" width="12.85546875" style="87" customWidth="1"/>
    <col min="12309" max="12309" width="23.42578125" style="87" customWidth="1"/>
    <col min="12310" max="12311" width="9.140625" style="87"/>
    <col min="12312" max="12312" width="10.5703125" style="87" bestFit="1" customWidth="1"/>
    <col min="12313" max="12313" width="11.28515625" style="87" customWidth="1"/>
    <col min="12314" max="12544" width="9.140625" style="87"/>
    <col min="12545" max="12545" width="89" style="87" customWidth="1"/>
    <col min="12546" max="12546" width="12.7109375" style="87" customWidth="1"/>
    <col min="12547" max="12547" width="12.85546875" style="87" customWidth="1"/>
    <col min="12548" max="12548" width="9.85546875" style="87" customWidth="1"/>
    <col min="12549" max="12549" width="12.140625" style="87" customWidth="1"/>
    <col min="12550" max="12550" width="11" style="87" customWidth="1"/>
    <col min="12551" max="12551" width="9.85546875" style="87" customWidth="1"/>
    <col min="12552" max="12552" width="12.5703125" style="87" customWidth="1"/>
    <col min="12553" max="12553" width="10.42578125" style="87" customWidth="1"/>
    <col min="12554" max="12554" width="10.85546875" style="87" customWidth="1"/>
    <col min="12555" max="12555" width="12.7109375" style="87" customWidth="1"/>
    <col min="12556" max="12556" width="9.5703125" style="87" customWidth="1"/>
    <col min="12557" max="12557" width="10.140625" style="87" customWidth="1"/>
    <col min="12558" max="12558" width="12.5703125" style="87" customWidth="1"/>
    <col min="12559" max="12559" width="11" style="87" customWidth="1"/>
    <col min="12560" max="12560" width="10.140625" style="87" customWidth="1"/>
    <col min="12561" max="12562" width="10.7109375" style="87" customWidth="1"/>
    <col min="12563" max="12563" width="9.140625" style="87"/>
    <col min="12564" max="12564" width="12.85546875" style="87" customWidth="1"/>
    <col min="12565" max="12565" width="23.42578125" style="87" customWidth="1"/>
    <col min="12566" max="12567" width="9.140625" style="87"/>
    <col min="12568" max="12568" width="10.5703125" style="87" bestFit="1" customWidth="1"/>
    <col min="12569" max="12569" width="11.28515625" style="87" customWidth="1"/>
    <col min="12570" max="12800" width="9.140625" style="87"/>
    <col min="12801" max="12801" width="89" style="87" customWidth="1"/>
    <col min="12802" max="12802" width="12.7109375" style="87" customWidth="1"/>
    <col min="12803" max="12803" width="12.85546875" style="87" customWidth="1"/>
    <col min="12804" max="12804" width="9.85546875" style="87" customWidth="1"/>
    <col min="12805" max="12805" width="12.140625" style="87" customWidth="1"/>
    <col min="12806" max="12806" width="11" style="87" customWidth="1"/>
    <col min="12807" max="12807" width="9.85546875" style="87" customWidth="1"/>
    <col min="12808" max="12808" width="12.5703125" style="87" customWidth="1"/>
    <col min="12809" max="12809" width="10.42578125" style="87" customWidth="1"/>
    <col min="12810" max="12810" width="10.85546875" style="87" customWidth="1"/>
    <col min="12811" max="12811" width="12.7109375" style="87" customWidth="1"/>
    <col min="12812" max="12812" width="9.5703125" style="87" customWidth="1"/>
    <col min="12813" max="12813" width="10.140625" style="87" customWidth="1"/>
    <col min="12814" max="12814" width="12.5703125" style="87" customWidth="1"/>
    <col min="12815" max="12815" width="11" style="87" customWidth="1"/>
    <col min="12816" max="12816" width="10.140625" style="87" customWidth="1"/>
    <col min="12817" max="12818" width="10.7109375" style="87" customWidth="1"/>
    <col min="12819" max="12819" width="9.140625" style="87"/>
    <col min="12820" max="12820" width="12.85546875" style="87" customWidth="1"/>
    <col min="12821" max="12821" width="23.42578125" style="87" customWidth="1"/>
    <col min="12822" max="12823" width="9.140625" style="87"/>
    <col min="12824" max="12824" width="10.5703125" style="87" bestFit="1" customWidth="1"/>
    <col min="12825" max="12825" width="11.28515625" style="87" customWidth="1"/>
    <col min="12826" max="13056" width="9.140625" style="87"/>
    <col min="13057" max="13057" width="89" style="87" customWidth="1"/>
    <col min="13058" max="13058" width="12.7109375" style="87" customWidth="1"/>
    <col min="13059" max="13059" width="12.85546875" style="87" customWidth="1"/>
    <col min="13060" max="13060" width="9.85546875" style="87" customWidth="1"/>
    <col min="13061" max="13061" width="12.140625" style="87" customWidth="1"/>
    <col min="13062" max="13062" width="11" style="87" customWidth="1"/>
    <col min="13063" max="13063" width="9.85546875" style="87" customWidth="1"/>
    <col min="13064" max="13064" width="12.5703125" style="87" customWidth="1"/>
    <col min="13065" max="13065" width="10.42578125" style="87" customWidth="1"/>
    <col min="13066" max="13066" width="10.85546875" style="87" customWidth="1"/>
    <col min="13067" max="13067" width="12.7109375" style="87" customWidth="1"/>
    <col min="13068" max="13068" width="9.5703125" style="87" customWidth="1"/>
    <col min="13069" max="13069" width="10.140625" style="87" customWidth="1"/>
    <col min="13070" max="13070" width="12.5703125" style="87" customWidth="1"/>
    <col min="13071" max="13071" width="11" style="87" customWidth="1"/>
    <col min="13072" max="13072" width="10.140625" style="87" customWidth="1"/>
    <col min="13073" max="13074" width="10.7109375" style="87" customWidth="1"/>
    <col min="13075" max="13075" width="9.140625" style="87"/>
    <col min="13076" max="13076" width="12.85546875" style="87" customWidth="1"/>
    <col min="13077" max="13077" width="23.42578125" style="87" customWidth="1"/>
    <col min="13078" max="13079" width="9.140625" style="87"/>
    <col min="13080" max="13080" width="10.5703125" style="87" bestFit="1" customWidth="1"/>
    <col min="13081" max="13081" width="11.28515625" style="87" customWidth="1"/>
    <col min="13082" max="13312" width="9.140625" style="87"/>
    <col min="13313" max="13313" width="89" style="87" customWidth="1"/>
    <col min="13314" max="13314" width="12.7109375" style="87" customWidth="1"/>
    <col min="13315" max="13315" width="12.85546875" style="87" customWidth="1"/>
    <col min="13316" max="13316" width="9.85546875" style="87" customWidth="1"/>
    <col min="13317" max="13317" width="12.140625" style="87" customWidth="1"/>
    <col min="13318" max="13318" width="11" style="87" customWidth="1"/>
    <col min="13319" max="13319" width="9.85546875" style="87" customWidth="1"/>
    <col min="13320" max="13320" width="12.5703125" style="87" customWidth="1"/>
    <col min="13321" max="13321" width="10.42578125" style="87" customWidth="1"/>
    <col min="13322" max="13322" width="10.85546875" style="87" customWidth="1"/>
    <col min="13323" max="13323" width="12.7109375" style="87" customWidth="1"/>
    <col min="13324" max="13324" width="9.5703125" style="87" customWidth="1"/>
    <col min="13325" max="13325" width="10.140625" style="87" customWidth="1"/>
    <col min="13326" max="13326" width="12.5703125" style="87" customWidth="1"/>
    <col min="13327" max="13327" width="11" style="87" customWidth="1"/>
    <col min="13328" max="13328" width="10.140625" style="87" customWidth="1"/>
    <col min="13329" max="13330" width="10.7109375" style="87" customWidth="1"/>
    <col min="13331" max="13331" width="9.140625" style="87"/>
    <col min="13332" max="13332" width="12.85546875" style="87" customWidth="1"/>
    <col min="13333" max="13333" width="23.42578125" style="87" customWidth="1"/>
    <col min="13334" max="13335" width="9.140625" style="87"/>
    <col min="13336" max="13336" width="10.5703125" style="87" bestFit="1" customWidth="1"/>
    <col min="13337" max="13337" width="11.28515625" style="87" customWidth="1"/>
    <col min="13338" max="13568" width="9.140625" style="87"/>
    <col min="13569" max="13569" width="89" style="87" customWidth="1"/>
    <col min="13570" max="13570" width="12.7109375" style="87" customWidth="1"/>
    <col min="13571" max="13571" width="12.85546875" style="87" customWidth="1"/>
    <col min="13572" max="13572" width="9.85546875" style="87" customWidth="1"/>
    <col min="13573" max="13573" width="12.140625" style="87" customWidth="1"/>
    <col min="13574" max="13574" width="11" style="87" customWidth="1"/>
    <col min="13575" max="13575" width="9.85546875" style="87" customWidth="1"/>
    <col min="13576" max="13576" width="12.5703125" style="87" customWidth="1"/>
    <col min="13577" max="13577" width="10.42578125" style="87" customWidth="1"/>
    <col min="13578" max="13578" width="10.85546875" style="87" customWidth="1"/>
    <col min="13579" max="13579" width="12.7109375" style="87" customWidth="1"/>
    <col min="13580" max="13580" width="9.5703125" style="87" customWidth="1"/>
    <col min="13581" max="13581" width="10.140625" style="87" customWidth="1"/>
    <col min="13582" max="13582" width="12.5703125" style="87" customWidth="1"/>
    <col min="13583" max="13583" width="11" style="87" customWidth="1"/>
    <col min="13584" max="13584" width="10.140625" style="87" customWidth="1"/>
    <col min="13585" max="13586" width="10.7109375" style="87" customWidth="1"/>
    <col min="13587" max="13587" width="9.140625" style="87"/>
    <col min="13588" max="13588" width="12.85546875" style="87" customWidth="1"/>
    <col min="13589" max="13589" width="23.42578125" style="87" customWidth="1"/>
    <col min="13590" max="13591" width="9.140625" style="87"/>
    <col min="13592" max="13592" width="10.5703125" style="87" bestFit="1" customWidth="1"/>
    <col min="13593" max="13593" width="11.28515625" style="87" customWidth="1"/>
    <col min="13594" max="13824" width="9.140625" style="87"/>
    <col min="13825" max="13825" width="89" style="87" customWidth="1"/>
    <col min="13826" max="13826" width="12.7109375" style="87" customWidth="1"/>
    <col min="13827" max="13827" width="12.85546875" style="87" customWidth="1"/>
    <col min="13828" max="13828" width="9.85546875" style="87" customWidth="1"/>
    <col min="13829" max="13829" width="12.140625" style="87" customWidth="1"/>
    <col min="13830" max="13830" width="11" style="87" customWidth="1"/>
    <col min="13831" max="13831" width="9.85546875" style="87" customWidth="1"/>
    <col min="13832" max="13832" width="12.5703125" style="87" customWidth="1"/>
    <col min="13833" max="13833" width="10.42578125" style="87" customWidth="1"/>
    <col min="13834" max="13834" width="10.85546875" style="87" customWidth="1"/>
    <col min="13835" max="13835" width="12.7109375" style="87" customWidth="1"/>
    <col min="13836" max="13836" width="9.5703125" style="87" customWidth="1"/>
    <col min="13837" max="13837" width="10.140625" style="87" customWidth="1"/>
    <col min="13838" max="13838" width="12.5703125" style="87" customWidth="1"/>
    <col min="13839" max="13839" width="11" style="87" customWidth="1"/>
    <col min="13840" max="13840" width="10.140625" style="87" customWidth="1"/>
    <col min="13841" max="13842" width="10.7109375" style="87" customWidth="1"/>
    <col min="13843" max="13843" width="9.140625" style="87"/>
    <col min="13844" max="13844" width="12.85546875" style="87" customWidth="1"/>
    <col min="13845" max="13845" width="23.42578125" style="87" customWidth="1"/>
    <col min="13846" max="13847" width="9.140625" style="87"/>
    <col min="13848" max="13848" width="10.5703125" style="87" bestFit="1" customWidth="1"/>
    <col min="13849" max="13849" width="11.28515625" style="87" customWidth="1"/>
    <col min="13850" max="14080" width="9.140625" style="87"/>
    <col min="14081" max="14081" width="89" style="87" customWidth="1"/>
    <col min="14082" max="14082" width="12.7109375" style="87" customWidth="1"/>
    <col min="14083" max="14083" width="12.85546875" style="87" customWidth="1"/>
    <col min="14084" max="14084" width="9.85546875" style="87" customWidth="1"/>
    <col min="14085" max="14085" width="12.140625" style="87" customWidth="1"/>
    <col min="14086" max="14086" width="11" style="87" customWidth="1"/>
    <col min="14087" max="14087" width="9.85546875" style="87" customWidth="1"/>
    <col min="14088" max="14088" width="12.5703125" style="87" customWidth="1"/>
    <col min="14089" max="14089" width="10.42578125" style="87" customWidth="1"/>
    <col min="14090" max="14090" width="10.85546875" style="87" customWidth="1"/>
    <col min="14091" max="14091" width="12.7109375" style="87" customWidth="1"/>
    <col min="14092" max="14092" width="9.5703125" style="87" customWidth="1"/>
    <col min="14093" max="14093" width="10.140625" style="87" customWidth="1"/>
    <col min="14094" max="14094" width="12.5703125" style="87" customWidth="1"/>
    <col min="14095" max="14095" width="11" style="87" customWidth="1"/>
    <col min="14096" max="14096" width="10.140625" style="87" customWidth="1"/>
    <col min="14097" max="14098" width="10.7109375" style="87" customWidth="1"/>
    <col min="14099" max="14099" width="9.140625" style="87"/>
    <col min="14100" max="14100" width="12.85546875" style="87" customWidth="1"/>
    <col min="14101" max="14101" width="23.42578125" style="87" customWidth="1"/>
    <col min="14102" max="14103" width="9.140625" style="87"/>
    <col min="14104" max="14104" width="10.5703125" style="87" bestFit="1" customWidth="1"/>
    <col min="14105" max="14105" width="11.28515625" style="87" customWidth="1"/>
    <col min="14106" max="14336" width="9.140625" style="87"/>
    <col min="14337" max="14337" width="89" style="87" customWidth="1"/>
    <col min="14338" max="14338" width="12.7109375" style="87" customWidth="1"/>
    <col min="14339" max="14339" width="12.85546875" style="87" customWidth="1"/>
    <col min="14340" max="14340" width="9.85546875" style="87" customWidth="1"/>
    <col min="14341" max="14341" width="12.140625" style="87" customWidth="1"/>
    <col min="14342" max="14342" width="11" style="87" customWidth="1"/>
    <col min="14343" max="14343" width="9.85546875" style="87" customWidth="1"/>
    <col min="14344" max="14344" width="12.5703125" style="87" customWidth="1"/>
    <col min="14345" max="14345" width="10.42578125" style="87" customWidth="1"/>
    <col min="14346" max="14346" width="10.85546875" style="87" customWidth="1"/>
    <col min="14347" max="14347" width="12.7109375" style="87" customWidth="1"/>
    <col min="14348" max="14348" width="9.5703125" style="87" customWidth="1"/>
    <col min="14349" max="14349" width="10.140625" style="87" customWidth="1"/>
    <col min="14350" max="14350" width="12.5703125" style="87" customWidth="1"/>
    <col min="14351" max="14351" width="11" style="87" customWidth="1"/>
    <col min="14352" max="14352" width="10.140625" style="87" customWidth="1"/>
    <col min="14353" max="14354" width="10.7109375" style="87" customWidth="1"/>
    <col min="14355" max="14355" width="9.140625" style="87"/>
    <col min="14356" max="14356" width="12.85546875" style="87" customWidth="1"/>
    <col min="14357" max="14357" width="23.42578125" style="87" customWidth="1"/>
    <col min="14358" max="14359" width="9.140625" style="87"/>
    <col min="14360" max="14360" width="10.5703125" style="87" bestFit="1" customWidth="1"/>
    <col min="14361" max="14361" width="11.28515625" style="87" customWidth="1"/>
    <col min="14362" max="14592" width="9.140625" style="87"/>
    <col min="14593" max="14593" width="89" style="87" customWidth="1"/>
    <col min="14594" max="14594" width="12.7109375" style="87" customWidth="1"/>
    <col min="14595" max="14595" width="12.85546875" style="87" customWidth="1"/>
    <col min="14596" max="14596" width="9.85546875" style="87" customWidth="1"/>
    <col min="14597" max="14597" width="12.140625" style="87" customWidth="1"/>
    <col min="14598" max="14598" width="11" style="87" customWidth="1"/>
    <col min="14599" max="14599" width="9.85546875" style="87" customWidth="1"/>
    <col min="14600" max="14600" width="12.5703125" style="87" customWidth="1"/>
    <col min="14601" max="14601" width="10.42578125" style="87" customWidth="1"/>
    <col min="14602" max="14602" width="10.85546875" style="87" customWidth="1"/>
    <col min="14603" max="14603" width="12.7109375" style="87" customWidth="1"/>
    <col min="14604" max="14604" width="9.5703125" style="87" customWidth="1"/>
    <col min="14605" max="14605" width="10.140625" style="87" customWidth="1"/>
    <col min="14606" max="14606" width="12.5703125" style="87" customWidth="1"/>
    <col min="14607" max="14607" width="11" style="87" customWidth="1"/>
    <col min="14608" max="14608" width="10.140625" style="87" customWidth="1"/>
    <col min="14609" max="14610" width="10.7109375" style="87" customWidth="1"/>
    <col min="14611" max="14611" width="9.140625" style="87"/>
    <col min="14612" max="14612" width="12.85546875" style="87" customWidth="1"/>
    <col min="14613" max="14613" width="23.42578125" style="87" customWidth="1"/>
    <col min="14614" max="14615" width="9.140625" style="87"/>
    <col min="14616" max="14616" width="10.5703125" style="87" bestFit="1" customWidth="1"/>
    <col min="14617" max="14617" width="11.28515625" style="87" customWidth="1"/>
    <col min="14618" max="14848" width="9.140625" style="87"/>
    <col min="14849" max="14849" width="89" style="87" customWidth="1"/>
    <col min="14850" max="14850" width="12.7109375" style="87" customWidth="1"/>
    <col min="14851" max="14851" width="12.85546875" style="87" customWidth="1"/>
    <col min="14852" max="14852" width="9.85546875" style="87" customWidth="1"/>
    <col min="14853" max="14853" width="12.140625" style="87" customWidth="1"/>
    <col min="14854" max="14854" width="11" style="87" customWidth="1"/>
    <col min="14855" max="14855" width="9.85546875" style="87" customWidth="1"/>
    <col min="14856" max="14856" width="12.5703125" style="87" customWidth="1"/>
    <col min="14857" max="14857" width="10.42578125" style="87" customWidth="1"/>
    <col min="14858" max="14858" width="10.85546875" style="87" customWidth="1"/>
    <col min="14859" max="14859" width="12.7109375" style="87" customWidth="1"/>
    <col min="14860" max="14860" width="9.5703125" style="87" customWidth="1"/>
    <col min="14861" max="14861" width="10.140625" style="87" customWidth="1"/>
    <col min="14862" max="14862" width="12.5703125" style="87" customWidth="1"/>
    <col min="14863" max="14863" width="11" style="87" customWidth="1"/>
    <col min="14864" max="14864" width="10.140625" style="87" customWidth="1"/>
    <col min="14865" max="14866" width="10.7109375" style="87" customWidth="1"/>
    <col min="14867" max="14867" width="9.140625" style="87"/>
    <col min="14868" max="14868" width="12.85546875" style="87" customWidth="1"/>
    <col min="14869" max="14869" width="23.42578125" style="87" customWidth="1"/>
    <col min="14870" max="14871" width="9.140625" style="87"/>
    <col min="14872" max="14872" width="10.5703125" style="87" bestFit="1" customWidth="1"/>
    <col min="14873" max="14873" width="11.28515625" style="87" customWidth="1"/>
    <col min="14874" max="15104" width="9.140625" style="87"/>
    <col min="15105" max="15105" width="89" style="87" customWidth="1"/>
    <col min="15106" max="15106" width="12.7109375" style="87" customWidth="1"/>
    <col min="15107" max="15107" width="12.85546875" style="87" customWidth="1"/>
    <col min="15108" max="15108" width="9.85546875" style="87" customWidth="1"/>
    <col min="15109" max="15109" width="12.140625" style="87" customWidth="1"/>
    <col min="15110" max="15110" width="11" style="87" customWidth="1"/>
    <col min="15111" max="15111" width="9.85546875" style="87" customWidth="1"/>
    <col min="15112" max="15112" width="12.5703125" style="87" customWidth="1"/>
    <col min="15113" max="15113" width="10.42578125" style="87" customWidth="1"/>
    <col min="15114" max="15114" width="10.85546875" style="87" customWidth="1"/>
    <col min="15115" max="15115" width="12.7109375" style="87" customWidth="1"/>
    <col min="15116" max="15116" width="9.5703125" style="87" customWidth="1"/>
    <col min="15117" max="15117" width="10.140625" style="87" customWidth="1"/>
    <col min="15118" max="15118" width="12.5703125" style="87" customWidth="1"/>
    <col min="15119" max="15119" width="11" style="87" customWidth="1"/>
    <col min="15120" max="15120" width="10.140625" style="87" customWidth="1"/>
    <col min="15121" max="15122" width="10.7109375" style="87" customWidth="1"/>
    <col min="15123" max="15123" width="9.140625" style="87"/>
    <col min="15124" max="15124" width="12.85546875" style="87" customWidth="1"/>
    <col min="15125" max="15125" width="23.42578125" style="87" customWidth="1"/>
    <col min="15126" max="15127" width="9.140625" style="87"/>
    <col min="15128" max="15128" width="10.5703125" style="87" bestFit="1" customWidth="1"/>
    <col min="15129" max="15129" width="11.28515625" style="87" customWidth="1"/>
    <col min="15130" max="15360" width="9.140625" style="87"/>
    <col min="15361" max="15361" width="89" style="87" customWidth="1"/>
    <col min="15362" max="15362" width="12.7109375" style="87" customWidth="1"/>
    <col min="15363" max="15363" width="12.85546875" style="87" customWidth="1"/>
    <col min="15364" max="15364" width="9.85546875" style="87" customWidth="1"/>
    <col min="15365" max="15365" width="12.140625" style="87" customWidth="1"/>
    <col min="15366" max="15366" width="11" style="87" customWidth="1"/>
    <col min="15367" max="15367" width="9.85546875" style="87" customWidth="1"/>
    <col min="15368" max="15368" width="12.5703125" style="87" customWidth="1"/>
    <col min="15369" max="15369" width="10.42578125" style="87" customWidth="1"/>
    <col min="15370" max="15370" width="10.85546875" style="87" customWidth="1"/>
    <col min="15371" max="15371" width="12.7109375" style="87" customWidth="1"/>
    <col min="15372" max="15372" width="9.5703125" style="87" customWidth="1"/>
    <col min="15373" max="15373" width="10.140625" style="87" customWidth="1"/>
    <col min="15374" max="15374" width="12.5703125" style="87" customWidth="1"/>
    <col min="15375" max="15375" width="11" style="87" customWidth="1"/>
    <col min="15376" max="15376" width="10.140625" style="87" customWidth="1"/>
    <col min="15377" max="15378" width="10.7109375" style="87" customWidth="1"/>
    <col min="15379" max="15379" width="9.140625" style="87"/>
    <col min="15380" max="15380" width="12.85546875" style="87" customWidth="1"/>
    <col min="15381" max="15381" width="23.42578125" style="87" customWidth="1"/>
    <col min="15382" max="15383" width="9.140625" style="87"/>
    <col min="15384" max="15384" width="10.5703125" style="87" bestFit="1" customWidth="1"/>
    <col min="15385" max="15385" width="11.28515625" style="87" customWidth="1"/>
    <col min="15386" max="15616" width="9.140625" style="87"/>
    <col min="15617" max="15617" width="89" style="87" customWidth="1"/>
    <col min="15618" max="15618" width="12.7109375" style="87" customWidth="1"/>
    <col min="15619" max="15619" width="12.85546875" style="87" customWidth="1"/>
    <col min="15620" max="15620" width="9.85546875" style="87" customWidth="1"/>
    <col min="15621" max="15621" width="12.140625" style="87" customWidth="1"/>
    <col min="15622" max="15622" width="11" style="87" customWidth="1"/>
    <col min="15623" max="15623" width="9.85546875" style="87" customWidth="1"/>
    <col min="15624" max="15624" width="12.5703125" style="87" customWidth="1"/>
    <col min="15625" max="15625" width="10.42578125" style="87" customWidth="1"/>
    <col min="15626" max="15626" width="10.85546875" style="87" customWidth="1"/>
    <col min="15627" max="15627" width="12.7109375" style="87" customWidth="1"/>
    <col min="15628" max="15628" width="9.5703125" style="87" customWidth="1"/>
    <col min="15629" max="15629" width="10.140625" style="87" customWidth="1"/>
    <col min="15630" max="15630" width="12.5703125" style="87" customWidth="1"/>
    <col min="15631" max="15631" width="11" style="87" customWidth="1"/>
    <col min="15632" max="15632" width="10.140625" style="87" customWidth="1"/>
    <col min="15633" max="15634" width="10.7109375" style="87" customWidth="1"/>
    <col min="15635" max="15635" width="9.140625" style="87"/>
    <col min="15636" max="15636" width="12.85546875" style="87" customWidth="1"/>
    <col min="15637" max="15637" width="23.42578125" style="87" customWidth="1"/>
    <col min="15638" max="15639" width="9.140625" style="87"/>
    <col min="15640" max="15640" width="10.5703125" style="87" bestFit="1" customWidth="1"/>
    <col min="15641" max="15641" width="11.28515625" style="87" customWidth="1"/>
    <col min="15642" max="15872" width="9.140625" style="87"/>
    <col min="15873" max="15873" width="89" style="87" customWidth="1"/>
    <col min="15874" max="15874" width="12.7109375" style="87" customWidth="1"/>
    <col min="15875" max="15875" width="12.85546875" style="87" customWidth="1"/>
    <col min="15876" max="15876" width="9.85546875" style="87" customWidth="1"/>
    <col min="15877" max="15877" width="12.140625" style="87" customWidth="1"/>
    <col min="15878" max="15878" width="11" style="87" customWidth="1"/>
    <col min="15879" max="15879" width="9.85546875" style="87" customWidth="1"/>
    <col min="15880" max="15880" width="12.5703125" style="87" customWidth="1"/>
    <col min="15881" max="15881" width="10.42578125" style="87" customWidth="1"/>
    <col min="15882" max="15882" width="10.85546875" style="87" customWidth="1"/>
    <col min="15883" max="15883" width="12.7109375" style="87" customWidth="1"/>
    <col min="15884" max="15884" width="9.5703125" style="87" customWidth="1"/>
    <col min="15885" max="15885" width="10.140625" style="87" customWidth="1"/>
    <col min="15886" max="15886" width="12.5703125" style="87" customWidth="1"/>
    <col min="15887" max="15887" width="11" style="87" customWidth="1"/>
    <col min="15888" max="15888" width="10.140625" style="87" customWidth="1"/>
    <col min="15889" max="15890" width="10.7109375" style="87" customWidth="1"/>
    <col min="15891" max="15891" width="9.140625" style="87"/>
    <col min="15892" max="15892" width="12.85546875" style="87" customWidth="1"/>
    <col min="15893" max="15893" width="23.42578125" style="87" customWidth="1"/>
    <col min="15894" max="15895" width="9.140625" style="87"/>
    <col min="15896" max="15896" width="10.5703125" style="87" bestFit="1" customWidth="1"/>
    <col min="15897" max="15897" width="11.28515625" style="87" customWidth="1"/>
    <col min="15898" max="16128" width="9.140625" style="87"/>
    <col min="16129" max="16129" width="89" style="87" customWidth="1"/>
    <col min="16130" max="16130" width="12.7109375" style="87" customWidth="1"/>
    <col min="16131" max="16131" width="12.85546875" style="87" customWidth="1"/>
    <col min="16132" max="16132" width="9.85546875" style="87" customWidth="1"/>
    <col min="16133" max="16133" width="12.140625" style="87" customWidth="1"/>
    <col min="16134" max="16134" width="11" style="87" customWidth="1"/>
    <col min="16135" max="16135" width="9.85546875" style="87" customWidth="1"/>
    <col min="16136" max="16136" width="12.5703125" style="87" customWidth="1"/>
    <col min="16137" max="16137" width="10.42578125" style="87" customWidth="1"/>
    <col min="16138" max="16138" width="10.85546875" style="87" customWidth="1"/>
    <col min="16139" max="16139" width="12.7109375" style="87" customWidth="1"/>
    <col min="16140" max="16140" width="9.5703125" style="87" customWidth="1"/>
    <col min="16141" max="16141" width="10.140625" style="87" customWidth="1"/>
    <col min="16142" max="16142" width="12.5703125" style="87" customWidth="1"/>
    <col min="16143" max="16143" width="11" style="87" customWidth="1"/>
    <col min="16144" max="16144" width="10.140625" style="87" customWidth="1"/>
    <col min="16145" max="16146" width="10.7109375" style="87" customWidth="1"/>
    <col min="16147" max="16147" width="9.140625" style="87"/>
    <col min="16148" max="16148" width="12.85546875" style="87" customWidth="1"/>
    <col min="16149" max="16149" width="23.42578125" style="87" customWidth="1"/>
    <col min="16150" max="16151" width="9.140625" style="87"/>
    <col min="16152" max="16152" width="10.5703125" style="87" bestFit="1" customWidth="1"/>
    <col min="16153" max="16153" width="11.28515625" style="87" customWidth="1"/>
    <col min="16154" max="16384" width="9.140625" style="87"/>
  </cols>
  <sheetData>
    <row r="1" spans="1:42" ht="45.75" customHeight="1" x14ac:dyDescent="0.35">
      <c r="A1" s="1664"/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256"/>
      <c r="R1" s="256"/>
      <c r="S1" s="256"/>
      <c r="T1" s="256"/>
    </row>
    <row r="2" spans="1:42" ht="55.5" customHeight="1" x14ac:dyDescent="0.35">
      <c r="A2" s="1665" t="s">
        <v>80</v>
      </c>
      <c r="B2" s="1666"/>
      <c r="C2" s="1666"/>
      <c r="D2" s="1666"/>
      <c r="E2" s="1666"/>
      <c r="F2" s="1666"/>
      <c r="G2" s="1666"/>
      <c r="H2" s="1666"/>
      <c r="I2" s="1666"/>
      <c r="J2" s="1666"/>
      <c r="K2" s="1666"/>
      <c r="L2" s="1666"/>
      <c r="M2" s="1666"/>
      <c r="N2" s="1666"/>
      <c r="O2" s="1666"/>
      <c r="P2" s="1666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33.75" customHeight="1" x14ac:dyDescent="0.35">
      <c r="A3" s="1667" t="s">
        <v>121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7"/>
      <c r="M3" s="1667"/>
      <c r="N3" s="1667"/>
      <c r="O3" s="1667"/>
      <c r="P3" s="1667"/>
      <c r="Q3" s="901"/>
      <c r="R3" s="901"/>
    </row>
    <row r="4" spans="1:42" ht="28.5" customHeight="1" thickBot="1" x14ac:dyDescent="0.4">
      <c r="A4" s="639"/>
    </row>
    <row r="5" spans="1:42" ht="43.5" customHeight="1" thickBot="1" x14ac:dyDescent="0.4">
      <c r="A5" s="1671" t="s">
        <v>7</v>
      </c>
      <c r="B5" s="1668" t="s">
        <v>0</v>
      </c>
      <c r="C5" s="1669"/>
      <c r="D5" s="1670"/>
      <c r="E5" s="1668" t="s">
        <v>1</v>
      </c>
      <c r="F5" s="1669"/>
      <c r="G5" s="1670"/>
      <c r="H5" s="1668" t="s">
        <v>2</v>
      </c>
      <c r="I5" s="1669"/>
      <c r="J5" s="1670"/>
      <c r="K5" s="1668" t="s">
        <v>3</v>
      </c>
      <c r="L5" s="1669"/>
      <c r="M5" s="1670"/>
      <c r="N5" s="1661" t="s">
        <v>22</v>
      </c>
      <c r="O5" s="1662"/>
      <c r="P5" s="1663"/>
      <c r="Q5" s="257"/>
      <c r="R5" s="257"/>
    </row>
    <row r="6" spans="1:42" ht="72" customHeight="1" thickBot="1" x14ac:dyDescent="0.4">
      <c r="A6" s="1672"/>
      <c r="B6" s="640" t="s">
        <v>16</v>
      </c>
      <c r="C6" s="640" t="s">
        <v>17</v>
      </c>
      <c r="D6" s="641" t="s">
        <v>4</v>
      </c>
      <c r="E6" s="640" t="s">
        <v>16</v>
      </c>
      <c r="F6" s="640" t="s">
        <v>17</v>
      </c>
      <c r="G6" s="641" t="s">
        <v>4</v>
      </c>
      <c r="H6" s="640" t="s">
        <v>16</v>
      </c>
      <c r="I6" s="640" t="s">
        <v>17</v>
      </c>
      <c r="J6" s="641" t="s">
        <v>4</v>
      </c>
      <c r="K6" s="640" t="s">
        <v>16</v>
      </c>
      <c r="L6" s="640" t="s">
        <v>17</v>
      </c>
      <c r="M6" s="641" t="s">
        <v>4</v>
      </c>
      <c r="N6" s="640" t="s">
        <v>16</v>
      </c>
      <c r="O6" s="640" t="s">
        <v>17</v>
      </c>
      <c r="P6" s="287" t="s">
        <v>4</v>
      </c>
      <c r="Q6" s="257"/>
      <c r="R6" s="257"/>
    </row>
    <row r="7" spans="1:42" ht="27" customHeight="1" x14ac:dyDescent="0.35">
      <c r="A7" s="1613" t="s">
        <v>13</v>
      </c>
      <c r="B7" s="1618"/>
      <c r="C7" s="1619"/>
      <c r="D7" s="1620"/>
      <c r="E7" s="1615"/>
      <c r="F7" s="903"/>
      <c r="G7" s="1623"/>
      <c r="H7" s="1618"/>
      <c r="I7" s="1619"/>
      <c r="J7" s="1620"/>
      <c r="K7" s="1615"/>
      <c r="L7" s="903"/>
      <c r="M7" s="1623"/>
      <c r="N7" s="1629"/>
      <c r="O7" s="1619"/>
      <c r="P7" s="1630"/>
      <c r="Q7" s="257"/>
      <c r="R7" s="257"/>
    </row>
    <row r="8" spans="1:42" ht="25.5" customHeight="1" x14ac:dyDescent="0.35">
      <c r="A8" s="1522" t="s">
        <v>50</v>
      </c>
      <c r="B8" s="1051">
        <f>B9</f>
        <v>0</v>
      </c>
      <c r="C8" s="1052">
        <f>C9+C10</f>
        <v>25</v>
      </c>
      <c r="D8" s="1060">
        <f>D9+D10</f>
        <v>25</v>
      </c>
      <c r="E8" s="1526">
        <f>E9</f>
        <v>17</v>
      </c>
      <c r="F8" s="1052">
        <f t="shared" ref="F8:M8" si="0">F9+F10</f>
        <v>11</v>
      </c>
      <c r="G8" s="1068">
        <f t="shared" si="0"/>
        <v>28</v>
      </c>
      <c r="H8" s="1051">
        <f t="shared" si="0"/>
        <v>11</v>
      </c>
      <c r="I8" s="1052">
        <f t="shared" si="0"/>
        <v>12</v>
      </c>
      <c r="J8" s="1563">
        <f t="shared" si="0"/>
        <v>23</v>
      </c>
      <c r="K8" s="1526">
        <f t="shared" si="0"/>
        <v>7</v>
      </c>
      <c r="L8" s="1052">
        <f t="shared" si="0"/>
        <v>16</v>
      </c>
      <c r="M8" s="1068">
        <f t="shared" si="0"/>
        <v>23</v>
      </c>
      <c r="N8" s="738">
        <f>N9</f>
        <v>35</v>
      </c>
      <c r="O8" s="739">
        <f>O9+O10</f>
        <v>64</v>
      </c>
      <c r="P8" s="1598">
        <f t="shared" ref="N8:P9" si="1">D8+G8+J8+M8</f>
        <v>99</v>
      </c>
      <c r="Q8" s="257"/>
      <c r="R8" s="257"/>
    </row>
    <row r="9" spans="1:42" ht="24.95" customHeight="1" x14ac:dyDescent="0.35">
      <c r="A9" s="1599" t="s">
        <v>18</v>
      </c>
      <c r="B9" s="1053">
        <v>0</v>
      </c>
      <c r="C9" s="1054">
        <v>15</v>
      </c>
      <c r="D9" s="1061">
        <f>B9+C9</f>
        <v>15</v>
      </c>
      <c r="E9" s="1530">
        <v>17</v>
      </c>
      <c r="F9" s="1054">
        <v>4</v>
      </c>
      <c r="G9" s="1069">
        <f>E9+F9</f>
        <v>21</v>
      </c>
      <c r="H9" s="1053">
        <v>11</v>
      </c>
      <c r="I9" s="1054">
        <v>0</v>
      </c>
      <c r="J9" s="1600">
        <f>H9+I9</f>
        <v>11</v>
      </c>
      <c r="K9" s="1530">
        <v>7</v>
      </c>
      <c r="L9" s="1054">
        <v>16</v>
      </c>
      <c r="M9" s="1069">
        <f>K9+L9</f>
        <v>23</v>
      </c>
      <c r="N9" s="738">
        <f t="shared" si="1"/>
        <v>35</v>
      </c>
      <c r="O9" s="739">
        <f>L9+I9+F9+C9</f>
        <v>35</v>
      </c>
      <c r="P9" s="1598">
        <f t="shared" si="1"/>
        <v>70</v>
      </c>
      <c r="Q9" s="257"/>
      <c r="R9" s="257"/>
    </row>
    <row r="10" spans="1:42" ht="24.95" customHeight="1" x14ac:dyDescent="0.35">
      <c r="A10" s="1601" t="s">
        <v>66</v>
      </c>
      <c r="B10" s="1053">
        <v>0</v>
      </c>
      <c r="C10" s="1054">
        <v>10</v>
      </c>
      <c r="D10" s="1061">
        <v>10</v>
      </c>
      <c r="E10" s="1530">
        <v>0</v>
      </c>
      <c r="F10" s="1054">
        <v>7</v>
      </c>
      <c r="G10" s="1069">
        <v>7</v>
      </c>
      <c r="H10" s="1053">
        <f>H19++H27</f>
        <v>0</v>
      </c>
      <c r="I10" s="1054">
        <v>12</v>
      </c>
      <c r="J10" s="1600">
        <v>12</v>
      </c>
      <c r="K10" s="1530">
        <f>K19++K27</f>
        <v>0</v>
      </c>
      <c r="L10" s="1054">
        <v>0</v>
      </c>
      <c r="M10" s="1069">
        <v>0</v>
      </c>
      <c r="N10" s="738">
        <f>B10+E10+H10+K10</f>
        <v>0</v>
      </c>
      <c r="O10" s="739">
        <f>I10+F10+C10</f>
        <v>29</v>
      </c>
      <c r="P10" s="1598">
        <f>J10+G10+D10</f>
        <v>29</v>
      </c>
      <c r="Q10" s="257"/>
      <c r="R10" s="257"/>
    </row>
    <row r="11" spans="1:42" ht="24.95" customHeight="1" x14ac:dyDescent="0.35">
      <c r="A11" s="1531" t="s">
        <v>51</v>
      </c>
      <c r="B11" s="1053">
        <v>0</v>
      </c>
      <c r="C11" s="1052">
        <f>C12+C13</f>
        <v>26</v>
      </c>
      <c r="D11" s="1060">
        <f>D12+D13</f>
        <v>26</v>
      </c>
      <c r="E11" s="1530">
        <f>E20++E28</f>
        <v>0</v>
      </c>
      <c r="F11" s="1054">
        <f>F12+F13</f>
        <v>12</v>
      </c>
      <c r="G11" s="1069">
        <f>G12+G13</f>
        <v>12</v>
      </c>
      <c r="H11" s="1053">
        <f>H20++H28</f>
        <v>0</v>
      </c>
      <c r="I11" s="1054">
        <f>I20++I28</f>
        <v>0</v>
      </c>
      <c r="J11" s="1600">
        <f>J20++J28</f>
        <v>0</v>
      </c>
      <c r="K11" s="1530">
        <f>K20++K28</f>
        <v>0</v>
      </c>
      <c r="L11" s="1054">
        <f>L20++L28</f>
        <v>0</v>
      </c>
      <c r="M11" s="1069">
        <f>M20++M28</f>
        <v>0</v>
      </c>
      <c r="N11" s="738">
        <f>B11+E11+H11+K11</f>
        <v>0</v>
      </c>
      <c r="O11" s="739">
        <f>O12+O13</f>
        <v>38</v>
      </c>
      <c r="P11" s="1598">
        <f>O11+N11</f>
        <v>38</v>
      </c>
      <c r="Q11" s="257"/>
      <c r="R11" s="257"/>
    </row>
    <row r="12" spans="1:42" ht="24.95" customHeight="1" x14ac:dyDescent="0.35">
      <c r="A12" s="1602" t="s">
        <v>18</v>
      </c>
      <c r="B12" s="1053">
        <v>0</v>
      </c>
      <c r="C12" s="1054">
        <v>17</v>
      </c>
      <c r="D12" s="1061">
        <v>17</v>
      </c>
      <c r="E12" s="1530">
        <v>0</v>
      </c>
      <c r="F12" s="1054">
        <v>12</v>
      </c>
      <c r="G12" s="1069">
        <v>12</v>
      </c>
      <c r="H12" s="1053">
        <v>0</v>
      </c>
      <c r="I12" s="1054">
        <v>0</v>
      </c>
      <c r="J12" s="1600">
        <v>0</v>
      </c>
      <c r="K12" s="1530">
        <v>0</v>
      </c>
      <c r="L12" s="1054">
        <v>0</v>
      </c>
      <c r="M12" s="1069">
        <v>0</v>
      </c>
      <c r="N12" s="738">
        <v>0</v>
      </c>
      <c r="O12" s="739">
        <f>L12+I12+F12+C12</f>
        <v>29</v>
      </c>
      <c r="P12" s="1598">
        <f>N12+O12</f>
        <v>29</v>
      </c>
      <c r="Q12" s="257"/>
      <c r="R12" s="257"/>
    </row>
    <row r="13" spans="1:42" ht="24.95" customHeight="1" x14ac:dyDescent="0.35">
      <c r="A13" s="1601" t="s">
        <v>66</v>
      </c>
      <c r="B13" s="1053">
        <v>0</v>
      </c>
      <c r="C13" s="1054">
        <v>9</v>
      </c>
      <c r="D13" s="1061">
        <v>9</v>
      </c>
      <c r="E13" s="1605">
        <f t="shared" ref="E13:K13" si="2">E22++E30</f>
        <v>0</v>
      </c>
      <c r="F13" s="1603">
        <f t="shared" si="2"/>
        <v>0</v>
      </c>
      <c r="G13" s="1624">
        <f t="shared" si="2"/>
        <v>0</v>
      </c>
      <c r="H13" s="1627">
        <f t="shared" si="2"/>
        <v>0</v>
      </c>
      <c r="I13" s="1603">
        <f t="shared" si="2"/>
        <v>0</v>
      </c>
      <c r="J13" s="1604">
        <f t="shared" si="2"/>
        <v>0</v>
      </c>
      <c r="K13" s="1605">
        <f t="shared" si="2"/>
        <v>0</v>
      </c>
      <c r="L13" s="1603">
        <v>0</v>
      </c>
      <c r="M13" s="1624">
        <v>0</v>
      </c>
      <c r="N13" s="1606">
        <f>B13+E13+H13+K13</f>
        <v>0</v>
      </c>
      <c r="O13" s="1607">
        <f>C13+F13+I13+L13</f>
        <v>9</v>
      </c>
      <c r="P13" s="1608">
        <f>SUM(N13:O13)</f>
        <v>9</v>
      </c>
      <c r="Q13" s="257"/>
      <c r="R13" s="257"/>
    </row>
    <row r="14" spans="1:42" ht="29.25" customHeight="1" x14ac:dyDescent="0.35">
      <c r="A14" s="1614" t="s">
        <v>10</v>
      </c>
      <c r="B14" s="1051">
        <f t="shared" ref="B14:M14" si="3">B11+B8</f>
        <v>0</v>
      </c>
      <c r="C14" s="1052">
        <f t="shared" si="3"/>
        <v>51</v>
      </c>
      <c r="D14" s="1060">
        <f t="shared" si="3"/>
        <v>51</v>
      </c>
      <c r="E14" s="1616">
        <f t="shared" si="3"/>
        <v>17</v>
      </c>
      <c r="F14" s="1609">
        <f t="shared" si="3"/>
        <v>23</v>
      </c>
      <c r="G14" s="1625">
        <f t="shared" si="3"/>
        <v>40</v>
      </c>
      <c r="H14" s="1628">
        <f t="shared" si="3"/>
        <v>11</v>
      </c>
      <c r="I14" s="1052">
        <f t="shared" si="3"/>
        <v>12</v>
      </c>
      <c r="J14" s="1563">
        <f t="shared" si="3"/>
        <v>23</v>
      </c>
      <c r="K14" s="1616">
        <f t="shared" si="3"/>
        <v>7</v>
      </c>
      <c r="L14" s="1609">
        <f t="shared" si="3"/>
        <v>16</v>
      </c>
      <c r="M14" s="1625">
        <f t="shared" si="3"/>
        <v>23</v>
      </c>
      <c r="N14" s="1628">
        <f>N11+N8</f>
        <v>35</v>
      </c>
      <c r="O14" s="739">
        <f>O11+O8</f>
        <v>102</v>
      </c>
      <c r="P14" s="1598">
        <f>P11+P8</f>
        <v>137</v>
      </c>
      <c r="Q14" s="257"/>
      <c r="R14" s="257"/>
    </row>
    <row r="15" spans="1:42" ht="24.95" customHeight="1" x14ac:dyDescent="0.35">
      <c r="A15" s="1614" t="s">
        <v>14</v>
      </c>
      <c r="B15" s="1621"/>
      <c r="C15" s="1610"/>
      <c r="D15" s="1622"/>
      <c r="E15" s="1617"/>
      <c r="F15" s="1610"/>
      <c r="G15" s="1626"/>
      <c r="H15" s="1621"/>
      <c r="I15" s="1610"/>
      <c r="J15" s="1622"/>
      <c r="K15" s="1617"/>
      <c r="L15" s="1610"/>
      <c r="M15" s="1626"/>
      <c r="N15" s="1621"/>
      <c r="O15" s="1610"/>
      <c r="P15" s="1610"/>
      <c r="Q15" s="257"/>
      <c r="R15" s="257"/>
    </row>
    <row r="16" spans="1:42" ht="24.95" customHeight="1" x14ac:dyDescent="0.35">
      <c r="A16" s="1611" t="s">
        <v>9</v>
      </c>
      <c r="B16" s="1053"/>
      <c r="C16" s="1054"/>
      <c r="D16" s="1061"/>
      <c r="E16" s="1530"/>
      <c r="F16" s="1054"/>
      <c r="G16" s="1069"/>
      <c r="H16" s="1053"/>
      <c r="I16" s="1054"/>
      <c r="J16" s="1600"/>
      <c r="K16" s="1530"/>
      <c r="L16" s="1054"/>
      <c r="M16" s="1069"/>
      <c r="N16" s="738"/>
      <c r="O16" s="739"/>
      <c r="P16" s="1598"/>
      <c r="Q16" s="260"/>
      <c r="R16" s="260"/>
    </row>
    <row r="17" spans="1:18" ht="24.95" customHeight="1" x14ac:dyDescent="0.35">
      <c r="A17" s="1522" t="s">
        <v>50</v>
      </c>
      <c r="B17" s="1051">
        <f>B18</f>
        <v>0</v>
      </c>
      <c r="C17" s="1052">
        <f>C18+C19</f>
        <v>25</v>
      </c>
      <c r="D17" s="1060">
        <f>D18+D19</f>
        <v>25</v>
      </c>
      <c r="E17" s="1526">
        <f>E18</f>
        <v>17</v>
      </c>
      <c r="F17" s="1052">
        <f>F18+F19</f>
        <v>11</v>
      </c>
      <c r="G17" s="1068">
        <f>G18+G19</f>
        <v>28</v>
      </c>
      <c r="H17" s="1051">
        <f>H18+H19</f>
        <v>11</v>
      </c>
      <c r="I17" s="1052">
        <f>I18+I19</f>
        <v>12</v>
      </c>
      <c r="J17" s="1563">
        <f>J18+J19</f>
        <v>23</v>
      </c>
      <c r="K17" s="1526">
        <f>K18</f>
        <v>7</v>
      </c>
      <c r="L17" s="1052">
        <f>L18</f>
        <v>16</v>
      </c>
      <c r="M17" s="1068">
        <f>M18</f>
        <v>23</v>
      </c>
      <c r="N17" s="738">
        <f t="shared" ref="N17:P18" si="4">B17+E17+H17+K17</f>
        <v>35</v>
      </c>
      <c r="O17" s="739">
        <f t="shared" si="4"/>
        <v>64</v>
      </c>
      <c r="P17" s="1598">
        <f t="shared" si="4"/>
        <v>99</v>
      </c>
      <c r="Q17" s="169"/>
      <c r="R17" s="169"/>
    </row>
    <row r="18" spans="1:18" ht="24.95" customHeight="1" x14ac:dyDescent="0.35">
      <c r="A18" s="1599" t="s">
        <v>18</v>
      </c>
      <c r="B18" s="1053">
        <v>0</v>
      </c>
      <c r="C18" s="1054">
        <v>15</v>
      </c>
      <c r="D18" s="1061">
        <f>B18+C18</f>
        <v>15</v>
      </c>
      <c r="E18" s="1530">
        <v>17</v>
      </c>
      <c r="F18" s="1054">
        <v>4</v>
      </c>
      <c r="G18" s="1069">
        <f>E18+F18</f>
        <v>21</v>
      </c>
      <c r="H18" s="1053">
        <v>11</v>
      </c>
      <c r="I18" s="1054">
        <v>0</v>
      </c>
      <c r="J18" s="1600">
        <f>H18+I18</f>
        <v>11</v>
      </c>
      <c r="K18" s="1530">
        <v>7</v>
      </c>
      <c r="L18" s="1054">
        <v>16</v>
      </c>
      <c r="M18" s="1069">
        <f>K18+L18</f>
        <v>23</v>
      </c>
      <c r="N18" s="738">
        <f t="shared" si="4"/>
        <v>35</v>
      </c>
      <c r="O18" s="739">
        <f t="shared" si="4"/>
        <v>35</v>
      </c>
      <c r="P18" s="1598">
        <f t="shared" si="4"/>
        <v>70</v>
      </c>
      <c r="Q18" s="169"/>
      <c r="R18" s="169"/>
    </row>
    <row r="19" spans="1:18" ht="32.25" customHeight="1" x14ac:dyDescent="0.35">
      <c r="A19" s="1601" t="s">
        <v>66</v>
      </c>
      <c r="B19" s="1053">
        <v>0</v>
      </c>
      <c r="C19" s="1054">
        <v>10</v>
      </c>
      <c r="D19" s="1061">
        <v>10</v>
      </c>
      <c r="E19" s="1530">
        <f>E28++E36</f>
        <v>0</v>
      </c>
      <c r="F19" s="1054">
        <v>7</v>
      </c>
      <c r="G19" s="1069">
        <v>7</v>
      </c>
      <c r="H19" s="1053">
        <f>H28++H36</f>
        <v>0</v>
      </c>
      <c r="I19" s="1054">
        <v>12</v>
      </c>
      <c r="J19" s="1600">
        <v>12</v>
      </c>
      <c r="K19" s="1530">
        <f>K28++K36</f>
        <v>0</v>
      </c>
      <c r="L19" s="1054">
        <v>0</v>
      </c>
      <c r="M19" s="1069">
        <v>0</v>
      </c>
      <c r="N19" s="738">
        <f>B19+E19+H19+K19</f>
        <v>0</v>
      </c>
      <c r="O19" s="739">
        <f>I19+F19+C19</f>
        <v>29</v>
      </c>
      <c r="P19" s="1598">
        <f>J19+G19+D19</f>
        <v>29</v>
      </c>
      <c r="Q19" s="169"/>
      <c r="R19" s="169"/>
    </row>
    <row r="20" spans="1:18" ht="26.25" customHeight="1" x14ac:dyDescent="0.35">
      <c r="A20" s="1531" t="s">
        <v>51</v>
      </c>
      <c r="B20" s="1053">
        <v>0</v>
      </c>
      <c r="C20" s="1052">
        <f>C21+C22</f>
        <v>26</v>
      </c>
      <c r="D20" s="1060">
        <f>C20+B20</f>
        <v>26</v>
      </c>
      <c r="E20" s="1530">
        <f>E29++E37</f>
        <v>0</v>
      </c>
      <c r="F20" s="1054">
        <f>F22+F21</f>
        <v>12</v>
      </c>
      <c r="G20" s="1069">
        <f>E20+F20</f>
        <v>12</v>
      </c>
      <c r="H20" s="1053">
        <f>H29++H37</f>
        <v>0</v>
      </c>
      <c r="I20" s="1054">
        <f>I29++I37</f>
        <v>0</v>
      </c>
      <c r="J20" s="1600">
        <f>J29++J37</f>
        <v>0</v>
      </c>
      <c r="K20" s="1530">
        <f>K29++K37</f>
        <v>0</v>
      </c>
      <c r="L20" s="1054">
        <f>L29++L37</f>
        <v>0</v>
      </c>
      <c r="M20" s="1069">
        <f>M29++M37</f>
        <v>0</v>
      </c>
      <c r="N20" s="738">
        <f>B20+E20+H20+K20</f>
        <v>0</v>
      </c>
      <c r="O20" s="739">
        <f>L20+I20+F20+C20</f>
        <v>38</v>
      </c>
      <c r="P20" s="1598">
        <f>N20+O20</f>
        <v>38</v>
      </c>
      <c r="Q20" s="169"/>
      <c r="R20" s="169"/>
    </row>
    <row r="21" spans="1:18" ht="32.25" customHeight="1" x14ac:dyDescent="0.35">
      <c r="A21" s="1602" t="s">
        <v>18</v>
      </c>
      <c r="B21" s="1053">
        <v>0</v>
      </c>
      <c r="C21" s="1054">
        <v>17</v>
      </c>
      <c r="D21" s="1061">
        <v>17</v>
      </c>
      <c r="E21" s="1530">
        <v>0</v>
      </c>
      <c r="F21" s="1054">
        <v>12</v>
      </c>
      <c r="G21" s="1069">
        <f>E21+F21</f>
        <v>12</v>
      </c>
      <c r="H21" s="1053">
        <v>0</v>
      </c>
      <c r="I21" s="1054">
        <v>0</v>
      </c>
      <c r="J21" s="1600">
        <v>0</v>
      </c>
      <c r="K21" s="1530">
        <v>0</v>
      </c>
      <c r="L21" s="1054">
        <v>0</v>
      </c>
      <c r="M21" s="1069">
        <v>0</v>
      </c>
      <c r="N21" s="738">
        <v>0</v>
      </c>
      <c r="O21" s="739">
        <f>L21+I21+F21+C21</f>
        <v>29</v>
      </c>
      <c r="P21" s="1598">
        <f>N21+O21</f>
        <v>29</v>
      </c>
      <c r="Q21" s="169"/>
      <c r="R21" s="169"/>
    </row>
    <row r="22" spans="1:18" ht="26.25" customHeight="1" thickBot="1" x14ac:dyDescent="0.4">
      <c r="A22" s="1601" t="s">
        <v>66</v>
      </c>
      <c r="B22" s="1627">
        <v>0</v>
      </c>
      <c r="C22" s="1603">
        <v>9</v>
      </c>
      <c r="D22" s="1633">
        <v>9</v>
      </c>
      <c r="E22" s="1605">
        <f t="shared" ref="E22:K22" si="5">E31++E39</f>
        <v>0</v>
      </c>
      <c r="F22" s="1603">
        <f t="shared" si="5"/>
        <v>0</v>
      </c>
      <c r="G22" s="1624">
        <f t="shared" si="5"/>
        <v>0</v>
      </c>
      <c r="H22" s="1627">
        <f t="shared" si="5"/>
        <v>0</v>
      </c>
      <c r="I22" s="1603">
        <f t="shared" si="5"/>
        <v>0</v>
      </c>
      <c r="J22" s="1604">
        <f t="shared" si="5"/>
        <v>0</v>
      </c>
      <c r="K22" s="1605">
        <f t="shared" si="5"/>
        <v>0</v>
      </c>
      <c r="L22" s="1603">
        <v>0</v>
      </c>
      <c r="M22" s="1624">
        <v>0</v>
      </c>
      <c r="N22" s="1606">
        <f>B22+E22+H22+K22</f>
        <v>0</v>
      </c>
      <c r="O22" s="1607">
        <f>C22+F22+I22+L22</f>
        <v>9</v>
      </c>
      <c r="P22" s="1608">
        <f>SUM(N22:O22)</f>
        <v>9</v>
      </c>
      <c r="Q22" s="169"/>
      <c r="R22" s="169"/>
    </row>
    <row r="23" spans="1:18" ht="30.6" customHeight="1" thickBot="1" x14ac:dyDescent="0.4">
      <c r="A23" s="1546" t="s">
        <v>6</v>
      </c>
      <c r="B23" s="1637">
        <f t="shared" ref="B23:H23" si="6">B20+B17</f>
        <v>0</v>
      </c>
      <c r="C23" s="1638">
        <f t="shared" si="6"/>
        <v>51</v>
      </c>
      <c r="D23" s="1639">
        <f t="shared" si="6"/>
        <v>51</v>
      </c>
      <c r="E23" s="1640">
        <f t="shared" si="6"/>
        <v>17</v>
      </c>
      <c r="F23" s="1641">
        <f t="shared" si="6"/>
        <v>23</v>
      </c>
      <c r="G23" s="1642">
        <f t="shared" si="6"/>
        <v>40</v>
      </c>
      <c r="H23" s="1579">
        <f t="shared" si="6"/>
        <v>11</v>
      </c>
      <c r="I23" s="1638">
        <f>I20+I17</f>
        <v>12</v>
      </c>
      <c r="J23" s="1643">
        <f>J20+J17</f>
        <v>23</v>
      </c>
      <c r="K23" s="1640">
        <f>K20+K17</f>
        <v>7</v>
      </c>
      <c r="L23" s="1641">
        <f>L20+L17</f>
        <v>16</v>
      </c>
      <c r="M23" s="1642">
        <f>M20+M17</f>
        <v>23</v>
      </c>
      <c r="N23" s="1579">
        <f>B23+E23+H23+K23</f>
        <v>35</v>
      </c>
      <c r="O23" s="1586">
        <f>C23+F23+I23+L23</f>
        <v>102</v>
      </c>
      <c r="P23" s="1644">
        <f>D23+G23+J23+M23</f>
        <v>137</v>
      </c>
      <c r="Q23" s="169"/>
      <c r="R23" s="169"/>
    </row>
    <row r="24" spans="1:18" ht="30.6" customHeight="1" x14ac:dyDescent="0.35">
      <c r="A24" s="1547" t="s">
        <v>15</v>
      </c>
      <c r="B24" s="1056"/>
      <c r="C24" s="1057"/>
      <c r="D24" s="1058"/>
      <c r="E24" s="1612"/>
      <c r="F24" s="1057"/>
      <c r="G24" s="1059"/>
      <c r="H24" s="1056"/>
      <c r="I24" s="1057"/>
      <c r="J24" s="1058"/>
      <c r="K24" s="1612"/>
      <c r="L24" s="1057"/>
      <c r="M24" s="1059"/>
      <c r="N24" s="1634"/>
      <c r="O24" s="1635"/>
      <c r="P24" s="1636"/>
      <c r="Q24" s="262"/>
      <c r="R24" s="262"/>
    </row>
    <row r="25" spans="1:18" ht="30.75" customHeight="1" x14ac:dyDescent="0.35">
      <c r="A25" s="1522" t="s">
        <v>50</v>
      </c>
      <c r="B25" s="1053">
        <v>0</v>
      </c>
      <c r="C25" s="1054">
        <v>0</v>
      </c>
      <c r="D25" s="1061">
        <f>C25+B25</f>
        <v>0</v>
      </c>
      <c r="E25" s="1565">
        <v>0</v>
      </c>
      <c r="F25" s="1054">
        <v>0</v>
      </c>
      <c r="G25" s="1565">
        <f>SUM(E25:F25)</f>
        <v>0</v>
      </c>
      <c r="H25" s="1566">
        <v>0</v>
      </c>
      <c r="I25" s="1054">
        <v>0</v>
      </c>
      <c r="J25" s="1600">
        <f>H25+I25</f>
        <v>0</v>
      </c>
      <c r="K25" s="1565">
        <v>0</v>
      </c>
      <c r="L25" s="1054">
        <v>0</v>
      </c>
      <c r="M25" s="1565">
        <v>0</v>
      </c>
      <c r="N25" s="738">
        <f t="shared" ref="N25:O30" si="7">B25+E25+H25+K25</f>
        <v>0</v>
      </c>
      <c r="O25" s="739">
        <f t="shared" si="7"/>
        <v>0</v>
      </c>
      <c r="P25" s="1598">
        <f>SUM(N25:O25)</f>
        <v>0</v>
      </c>
      <c r="Q25" s="264"/>
      <c r="R25" s="264"/>
    </row>
    <row r="26" spans="1:18" ht="24.95" customHeight="1" x14ac:dyDescent="0.35">
      <c r="A26" s="1599" t="s">
        <v>18</v>
      </c>
      <c r="B26" s="1053">
        <v>0</v>
      </c>
      <c r="C26" s="1054">
        <v>0</v>
      </c>
      <c r="D26" s="1061">
        <v>0</v>
      </c>
      <c r="E26" s="1565">
        <v>0</v>
      </c>
      <c r="F26" s="1054">
        <v>0</v>
      </c>
      <c r="G26" s="1565">
        <v>0</v>
      </c>
      <c r="H26" s="1566">
        <v>0</v>
      </c>
      <c r="I26" s="1054">
        <v>0</v>
      </c>
      <c r="J26" s="1600">
        <v>0</v>
      </c>
      <c r="K26" s="1565">
        <v>0</v>
      </c>
      <c r="L26" s="1054">
        <v>0</v>
      </c>
      <c r="M26" s="1565">
        <v>0</v>
      </c>
      <c r="N26" s="738">
        <v>0</v>
      </c>
      <c r="O26" s="739">
        <v>0</v>
      </c>
      <c r="P26" s="1598">
        <v>0</v>
      </c>
      <c r="Q26" s="264"/>
      <c r="R26" s="264"/>
    </row>
    <row r="27" spans="1:18" ht="30" customHeight="1" x14ac:dyDescent="0.35">
      <c r="A27" s="1601" t="s">
        <v>66</v>
      </c>
      <c r="B27" s="1053">
        <v>0</v>
      </c>
      <c r="C27" s="1054">
        <v>0</v>
      </c>
      <c r="D27" s="1061">
        <f>C27+B27</f>
        <v>0</v>
      </c>
      <c r="E27" s="1565">
        <v>0</v>
      </c>
      <c r="F27" s="1054">
        <v>0</v>
      </c>
      <c r="G27" s="1565">
        <f>SUM(E27:F27)</f>
        <v>0</v>
      </c>
      <c r="H27" s="1566">
        <v>0</v>
      </c>
      <c r="I27" s="1054">
        <v>0</v>
      </c>
      <c r="J27" s="1600">
        <f>H27+I27</f>
        <v>0</v>
      </c>
      <c r="K27" s="1565">
        <v>0</v>
      </c>
      <c r="L27" s="1054">
        <v>0</v>
      </c>
      <c r="M27" s="1565">
        <f>SUM(K27:L27)</f>
        <v>0</v>
      </c>
      <c r="N27" s="738">
        <f t="shared" si="7"/>
        <v>0</v>
      </c>
      <c r="O27" s="739">
        <f t="shared" si="7"/>
        <v>0</v>
      </c>
      <c r="P27" s="1598">
        <f>SUM(N27:O27)</f>
        <v>0</v>
      </c>
      <c r="Q27" s="262"/>
      <c r="R27" s="262"/>
    </row>
    <row r="28" spans="1:18" ht="30.75" customHeight="1" x14ac:dyDescent="0.35">
      <c r="A28" s="1531" t="s">
        <v>51</v>
      </c>
      <c r="B28" s="1053">
        <v>0</v>
      </c>
      <c r="C28" s="1054">
        <v>0</v>
      </c>
      <c r="D28" s="1061">
        <f>C28+B28</f>
        <v>0</v>
      </c>
      <c r="E28" s="1565">
        <v>0</v>
      </c>
      <c r="F28" s="1054">
        <v>0</v>
      </c>
      <c r="G28" s="1565">
        <f>SUM(E28:F28)</f>
        <v>0</v>
      </c>
      <c r="H28" s="1566">
        <v>0</v>
      </c>
      <c r="I28" s="1054">
        <v>0</v>
      </c>
      <c r="J28" s="1600">
        <f>H28+I28</f>
        <v>0</v>
      </c>
      <c r="K28" s="1565">
        <v>0</v>
      </c>
      <c r="L28" s="1054">
        <v>0</v>
      </c>
      <c r="M28" s="1565">
        <f>SUM(K28:L28)</f>
        <v>0</v>
      </c>
      <c r="N28" s="738">
        <f t="shared" si="7"/>
        <v>0</v>
      </c>
      <c r="O28" s="739">
        <f t="shared" si="7"/>
        <v>0</v>
      </c>
      <c r="P28" s="1598">
        <f>SUM(N28:O28)</f>
        <v>0</v>
      </c>
      <c r="Q28" s="262"/>
      <c r="R28" s="262"/>
    </row>
    <row r="29" spans="1:18" ht="29.25" customHeight="1" x14ac:dyDescent="0.35">
      <c r="A29" s="1602" t="s">
        <v>18</v>
      </c>
      <c r="B29" s="1053">
        <v>0</v>
      </c>
      <c r="C29" s="1054">
        <v>0</v>
      </c>
      <c r="D29" s="1061">
        <v>0</v>
      </c>
      <c r="E29" s="1565">
        <v>0</v>
      </c>
      <c r="F29" s="1054">
        <v>0</v>
      </c>
      <c r="G29" s="1530">
        <v>0</v>
      </c>
      <c r="H29" s="1566">
        <v>0</v>
      </c>
      <c r="I29" s="1054">
        <v>0</v>
      </c>
      <c r="J29" s="1530">
        <v>0</v>
      </c>
      <c r="K29" s="1566">
        <v>0</v>
      </c>
      <c r="L29" s="1054">
        <v>0</v>
      </c>
      <c r="M29" s="1565">
        <v>0</v>
      </c>
      <c r="N29" s="738">
        <v>0</v>
      </c>
      <c r="O29" s="739">
        <v>0</v>
      </c>
      <c r="P29" s="1598">
        <v>0</v>
      </c>
      <c r="Q29" s="262"/>
      <c r="R29" s="262"/>
    </row>
    <row r="30" spans="1:18" ht="36.75" customHeight="1" thickBot="1" x14ac:dyDescent="0.4">
      <c r="A30" s="1601" t="s">
        <v>66</v>
      </c>
      <c r="B30" s="1065">
        <v>0</v>
      </c>
      <c r="C30" s="1066">
        <v>0</v>
      </c>
      <c r="D30" s="1067">
        <f>C30+B30</f>
        <v>0</v>
      </c>
      <c r="E30" s="1565">
        <v>0</v>
      </c>
      <c r="F30" s="1054">
        <v>0</v>
      </c>
      <c r="G30" s="1530">
        <f>SUM(E30:F30)</f>
        <v>0</v>
      </c>
      <c r="H30" s="1566">
        <v>0</v>
      </c>
      <c r="I30" s="1054">
        <v>0</v>
      </c>
      <c r="J30" s="1530">
        <f>H30+I30</f>
        <v>0</v>
      </c>
      <c r="K30" s="1566">
        <v>0</v>
      </c>
      <c r="L30" s="1054">
        <v>0</v>
      </c>
      <c r="M30" s="1565">
        <f>SUM(K30:L30)</f>
        <v>0</v>
      </c>
      <c r="N30" s="1572">
        <f t="shared" si="7"/>
        <v>0</v>
      </c>
      <c r="O30" s="1631">
        <f t="shared" si="7"/>
        <v>0</v>
      </c>
      <c r="P30" s="1632">
        <f>SUM(N30:O30)</f>
        <v>0</v>
      </c>
      <c r="Q30" s="169"/>
      <c r="R30" s="169"/>
    </row>
    <row r="31" spans="1:18" ht="29.25" customHeight="1" thickBot="1" x14ac:dyDescent="0.4">
      <c r="A31" s="1575" t="s">
        <v>11</v>
      </c>
      <c r="B31" s="1576">
        <f>B25+B28</f>
        <v>0</v>
      </c>
      <c r="C31" s="1576">
        <f t="shared" ref="C31:P31" si="8">C25+C28</f>
        <v>0</v>
      </c>
      <c r="D31" s="1576">
        <f t="shared" si="8"/>
        <v>0</v>
      </c>
      <c r="E31" s="1576">
        <f t="shared" si="8"/>
        <v>0</v>
      </c>
      <c r="F31" s="1576">
        <f t="shared" si="8"/>
        <v>0</v>
      </c>
      <c r="G31" s="1576">
        <f t="shared" si="8"/>
        <v>0</v>
      </c>
      <c r="H31" s="1576">
        <f t="shared" si="8"/>
        <v>0</v>
      </c>
      <c r="I31" s="1576">
        <f t="shared" si="8"/>
        <v>0</v>
      </c>
      <c r="J31" s="1576">
        <f t="shared" si="8"/>
        <v>0</v>
      </c>
      <c r="K31" s="1576">
        <f t="shared" si="8"/>
        <v>0</v>
      </c>
      <c r="L31" s="1576">
        <f t="shared" si="8"/>
        <v>0</v>
      </c>
      <c r="M31" s="1576">
        <f t="shared" si="8"/>
        <v>0</v>
      </c>
      <c r="N31" s="1576">
        <f t="shared" si="8"/>
        <v>0</v>
      </c>
      <c r="O31" s="1576">
        <f t="shared" si="8"/>
        <v>0</v>
      </c>
      <c r="P31" s="1577">
        <f t="shared" si="8"/>
        <v>0</v>
      </c>
      <c r="Q31" s="203"/>
      <c r="R31" s="203"/>
    </row>
    <row r="32" spans="1:18" ht="33" customHeight="1" thickBot="1" x14ac:dyDescent="0.4">
      <c r="A32" s="1578" t="s">
        <v>8</v>
      </c>
      <c r="B32" s="1054">
        <f>B23</f>
        <v>0</v>
      </c>
      <c r="C32" s="1054">
        <f>C23</f>
        <v>51</v>
      </c>
      <c r="D32" s="1054">
        <f>B32+C32</f>
        <v>51</v>
      </c>
      <c r="E32" s="1054">
        <f>E23</f>
        <v>17</v>
      </c>
      <c r="F32" s="1054">
        <f>F23</f>
        <v>23</v>
      </c>
      <c r="G32" s="1054">
        <f>E32+F32</f>
        <v>40</v>
      </c>
      <c r="H32" s="1054">
        <f>H23</f>
        <v>11</v>
      </c>
      <c r="I32" s="1054">
        <f>I23</f>
        <v>12</v>
      </c>
      <c r="J32" s="1600">
        <f>H32+I32</f>
        <v>23</v>
      </c>
      <c r="K32" s="1530">
        <f>K23</f>
        <v>7</v>
      </c>
      <c r="L32" s="1054">
        <f>L23</f>
        <v>16</v>
      </c>
      <c r="M32" s="1054">
        <f>K32+L32</f>
        <v>23</v>
      </c>
      <c r="N32" s="738">
        <f>B32+E32+H32+K32</f>
        <v>35</v>
      </c>
      <c r="O32" s="739">
        <f>C32+F32+I32+L32</f>
        <v>102</v>
      </c>
      <c r="P32" s="1598">
        <f>D32+G32+J32+M32</f>
        <v>137</v>
      </c>
      <c r="Q32" s="83"/>
      <c r="R32" s="83"/>
    </row>
    <row r="33" spans="1:18" ht="26.25" thickBot="1" x14ac:dyDescent="0.4">
      <c r="A33" s="568" t="s">
        <v>15</v>
      </c>
      <c r="B33" s="1070">
        <f t="shared" ref="B33:O33" si="9">B31</f>
        <v>0</v>
      </c>
      <c r="C33" s="1070">
        <v>0</v>
      </c>
      <c r="D33" s="528">
        <v>0</v>
      </c>
      <c r="E33" s="1071">
        <f t="shared" si="9"/>
        <v>0</v>
      </c>
      <c r="F33" s="1070">
        <f t="shared" si="9"/>
        <v>0</v>
      </c>
      <c r="G33" s="1070">
        <f t="shared" si="9"/>
        <v>0</v>
      </c>
      <c r="H33" s="1070">
        <f t="shared" si="9"/>
        <v>0</v>
      </c>
      <c r="I33" s="1070">
        <f t="shared" si="9"/>
        <v>0</v>
      </c>
      <c r="J33" s="1070">
        <f t="shared" si="9"/>
        <v>0</v>
      </c>
      <c r="K33" s="1070">
        <f t="shared" si="9"/>
        <v>0</v>
      </c>
      <c r="L33" s="1070">
        <f t="shared" si="9"/>
        <v>0</v>
      </c>
      <c r="M33" s="1070">
        <v>1</v>
      </c>
      <c r="N33" s="1070">
        <f t="shared" si="9"/>
        <v>0</v>
      </c>
      <c r="O33" s="1070">
        <f t="shared" si="9"/>
        <v>0</v>
      </c>
      <c r="P33" s="528">
        <f t="shared" ref="P33" si="10">P31</f>
        <v>0</v>
      </c>
      <c r="Q33" s="83"/>
      <c r="R33" s="83"/>
    </row>
    <row r="34" spans="1:18" ht="34.5" customHeight="1" thickBot="1" x14ac:dyDescent="0.4">
      <c r="A34" s="828" t="s">
        <v>12</v>
      </c>
      <c r="B34" s="904">
        <f>B14</f>
        <v>0</v>
      </c>
      <c r="C34" s="904">
        <f t="shared" ref="C34:P34" si="11">C14</f>
        <v>51</v>
      </c>
      <c r="D34" s="904">
        <f t="shared" si="11"/>
        <v>51</v>
      </c>
      <c r="E34" s="904">
        <f t="shared" si="11"/>
        <v>17</v>
      </c>
      <c r="F34" s="904">
        <f t="shared" si="11"/>
        <v>23</v>
      </c>
      <c r="G34" s="904">
        <f t="shared" si="11"/>
        <v>40</v>
      </c>
      <c r="H34" s="904">
        <f t="shared" si="11"/>
        <v>11</v>
      </c>
      <c r="I34" s="904">
        <f t="shared" si="11"/>
        <v>12</v>
      </c>
      <c r="J34" s="904">
        <f t="shared" si="11"/>
        <v>23</v>
      </c>
      <c r="K34" s="904">
        <f t="shared" si="11"/>
        <v>7</v>
      </c>
      <c r="L34" s="904">
        <f t="shared" si="11"/>
        <v>16</v>
      </c>
      <c r="M34" s="904">
        <f t="shared" si="11"/>
        <v>23</v>
      </c>
      <c r="N34" s="904">
        <f t="shared" si="11"/>
        <v>35</v>
      </c>
      <c r="O34" s="904">
        <f t="shared" si="11"/>
        <v>102</v>
      </c>
      <c r="P34" s="904">
        <f t="shared" si="11"/>
        <v>137</v>
      </c>
      <c r="Q34" s="83"/>
      <c r="R34" s="83"/>
    </row>
    <row r="35" spans="1:18" x14ac:dyDescent="0.35">
      <c r="A35" s="169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6"/>
    </row>
    <row r="36" spans="1:18" x14ac:dyDescent="0.35">
      <c r="A36" s="1659"/>
      <c r="B36" s="1659"/>
      <c r="C36" s="1659"/>
      <c r="D36" s="1659"/>
      <c r="E36" s="1659"/>
      <c r="F36" s="1659"/>
      <c r="G36" s="1659"/>
      <c r="H36" s="1659"/>
      <c r="I36" s="1659"/>
      <c r="J36" s="1659"/>
      <c r="K36" s="1659"/>
      <c r="L36" s="1659"/>
      <c r="M36" s="1659"/>
      <c r="N36" s="1659"/>
      <c r="O36" s="1659"/>
      <c r="P36" s="1659"/>
    </row>
    <row r="37" spans="1:18" x14ac:dyDescent="0.35">
      <c r="A37" s="1660"/>
      <c r="B37" s="1660"/>
      <c r="C37" s="1660"/>
      <c r="D37" s="1660"/>
      <c r="E37" s="1660"/>
      <c r="F37" s="1660"/>
      <c r="G37" s="1660"/>
      <c r="H37" s="1660"/>
      <c r="I37" s="1660"/>
      <c r="J37" s="1660"/>
      <c r="K37" s="1660"/>
      <c r="L37" s="1660"/>
      <c r="M37" s="1660"/>
      <c r="N37" s="1660"/>
      <c r="O37" s="1660"/>
      <c r="P37" s="1660"/>
    </row>
    <row r="38" spans="1:18" x14ac:dyDescent="0.35">
      <c r="A38" s="20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8" x14ac:dyDescent="0.35">
      <c r="A39" s="205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</sheetData>
  <mergeCells count="11">
    <mergeCell ref="A36:P36"/>
    <mergeCell ref="A37:P37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1" manualBreakCount="1">
    <brk id="1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AP52"/>
  <sheetViews>
    <sheetView view="pageBreakPreview" topLeftCell="A4" zoomScale="35" zoomScaleNormal="40" zoomScaleSheetLayoutView="35" workbookViewId="0">
      <selection activeCell="N104" sqref="N104"/>
    </sheetView>
  </sheetViews>
  <sheetFormatPr defaultRowHeight="5.65" customHeight="1" x14ac:dyDescent="0.35"/>
  <cols>
    <col min="1" max="1" width="126.5703125" style="196" customWidth="1"/>
    <col min="2" max="2" width="21.28515625" style="196" customWidth="1"/>
    <col min="3" max="3" width="20" style="196" customWidth="1"/>
    <col min="4" max="4" width="17" style="196" customWidth="1"/>
    <col min="5" max="5" width="19.85546875" style="196" customWidth="1"/>
    <col min="6" max="6" width="20.85546875" style="196" customWidth="1"/>
    <col min="7" max="7" width="18.7109375" style="196" customWidth="1"/>
    <col min="8" max="8" width="21.5703125" style="196" customWidth="1"/>
    <col min="9" max="9" width="24" style="196" customWidth="1"/>
    <col min="10" max="10" width="20.85546875" style="196" customWidth="1"/>
    <col min="11" max="11" width="20.140625" style="196" customWidth="1"/>
    <col min="12" max="12" width="22.7109375" style="196" customWidth="1"/>
    <col min="13" max="13" width="19.28515625" style="196" customWidth="1"/>
    <col min="14" max="14" width="22.85546875" style="196" customWidth="1"/>
    <col min="15" max="15" width="21.7109375" style="196" customWidth="1"/>
    <col min="16" max="16" width="21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91.85546875" style="196" customWidth="1"/>
    <col min="258" max="258" width="21.28515625" style="196" customWidth="1"/>
    <col min="259" max="259" width="20" style="196" customWidth="1"/>
    <col min="260" max="260" width="17" style="196" customWidth="1"/>
    <col min="261" max="261" width="19" style="196" customWidth="1"/>
    <col min="262" max="262" width="17.28515625" style="196" customWidth="1"/>
    <col min="263" max="263" width="15" style="196" customWidth="1"/>
    <col min="264" max="264" width="17.140625" style="196" customWidth="1"/>
    <col min="265" max="265" width="24" style="196" customWidth="1"/>
    <col min="266" max="266" width="20.85546875" style="196" customWidth="1"/>
    <col min="267" max="267" width="20.140625" style="196" customWidth="1"/>
    <col min="268" max="268" width="17" style="196" customWidth="1"/>
    <col min="269" max="269" width="19.28515625" style="196" customWidth="1"/>
    <col min="270" max="270" width="19.140625" style="196" customWidth="1"/>
    <col min="271" max="271" width="20.140625" style="196" customWidth="1"/>
    <col min="272" max="272" width="21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91.85546875" style="196" customWidth="1"/>
    <col min="514" max="514" width="21.28515625" style="196" customWidth="1"/>
    <col min="515" max="515" width="20" style="196" customWidth="1"/>
    <col min="516" max="516" width="17" style="196" customWidth="1"/>
    <col min="517" max="517" width="19" style="196" customWidth="1"/>
    <col min="518" max="518" width="17.28515625" style="196" customWidth="1"/>
    <col min="519" max="519" width="15" style="196" customWidth="1"/>
    <col min="520" max="520" width="17.140625" style="196" customWidth="1"/>
    <col min="521" max="521" width="24" style="196" customWidth="1"/>
    <col min="522" max="522" width="20.85546875" style="196" customWidth="1"/>
    <col min="523" max="523" width="20.140625" style="196" customWidth="1"/>
    <col min="524" max="524" width="17" style="196" customWidth="1"/>
    <col min="525" max="525" width="19.28515625" style="196" customWidth="1"/>
    <col min="526" max="526" width="19.140625" style="196" customWidth="1"/>
    <col min="527" max="527" width="20.140625" style="196" customWidth="1"/>
    <col min="528" max="528" width="21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91.85546875" style="196" customWidth="1"/>
    <col min="770" max="770" width="21.28515625" style="196" customWidth="1"/>
    <col min="771" max="771" width="20" style="196" customWidth="1"/>
    <col min="772" max="772" width="17" style="196" customWidth="1"/>
    <col min="773" max="773" width="19" style="196" customWidth="1"/>
    <col min="774" max="774" width="17.28515625" style="196" customWidth="1"/>
    <col min="775" max="775" width="15" style="196" customWidth="1"/>
    <col min="776" max="776" width="17.140625" style="196" customWidth="1"/>
    <col min="777" max="777" width="24" style="196" customWidth="1"/>
    <col min="778" max="778" width="20.85546875" style="196" customWidth="1"/>
    <col min="779" max="779" width="20.140625" style="196" customWidth="1"/>
    <col min="780" max="780" width="17" style="196" customWidth="1"/>
    <col min="781" max="781" width="19.28515625" style="196" customWidth="1"/>
    <col min="782" max="782" width="19.140625" style="196" customWidth="1"/>
    <col min="783" max="783" width="20.140625" style="196" customWidth="1"/>
    <col min="784" max="784" width="21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91.85546875" style="196" customWidth="1"/>
    <col min="1026" max="1026" width="21.28515625" style="196" customWidth="1"/>
    <col min="1027" max="1027" width="20" style="196" customWidth="1"/>
    <col min="1028" max="1028" width="17" style="196" customWidth="1"/>
    <col min="1029" max="1029" width="19" style="196" customWidth="1"/>
    <col min="1030" max="1030" width="17.28515625" style="196" customWidth="1"/>
    <col min="1031" max="1031" width="15" style="196" customWidth="1"/>
    <col min="1032" max="1032" width="17.140625" style="196" customWidth="1"/>
    <col min="1033" max="1033" width="24" style="196" customWidth="1"/>
    <col min="1034" max="1034" width="20.85546875" style="196" customWidth="1"/>
    <col min="1035" max="1035" width="20.140625" style="196" customWidth="1"/>
    <col min="1036" max="1036" width="17" style="196" customWidth="1"/>
    <col min="1037" max="1037" width="19.28515625" style="196" customWidth="1"/>
    <col min="1038" max="1038" width="19.140625" style="196" customWidth="1"/>
    <col min="1039" max="1039" width="20.140625" style="196" customWidth="1"/>
    <col min="1040" max="1040" width="21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91.85546875" style="196" customWidth="1"/>
    <col min="1282" max="1282" width="21.28515625" style="196" customWidth="1"/>
    <col min="1283" max="1283" width="20" style="196" customWidth="1"/>
    <col min="1284" max="1284" width="17" style="196" customWidth="1"/>
    <col min="1285" max="1285" width="19" style="196" customWidth="1"/>
    <col min="1286" max="1286" width="17.28515625" style="196" customWidth="1"/>
    <col min="1287" max="1287" width="15" style="196" customWidth="1"/>
    <col min="1288" max="1288" width="17.140625" style="196" customWidth="1"/>
    <col min="1289" max="1289" width="24" style="196" customWidth="1"/>
    <col min="1290" max="1290" width="20.85546875" style="196" customWidth="1"/>
    <col min="1291" max="1291" width="20.140625" style="196" customWidth="1"/>
    <col min="1292" max="1292" width="17" style="196" customWidth="1"/>
    <col min="1293" max="1293" width="19.28515625" style="196" customWidth="1"/>
    <col min="1294" max="1294" width="19.140625" style="196" customWidth="1"/>
    <col min="1295" max="1295" width="20.140625" style="196" customWidth="1"/>
    <col min="1296" max="1296" width="21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91.85546875" style="196" customWidth="1"/>
    <col min="1538" max="1538" width="21.28515625" style="196" customWidth="1"/>
    <col min="1539" max="1539" width="20" style="196" customWidth="1"/>
    <col min="1540" max="1540" width="17" style="196" customWidth="1"/>
    <col min="1541" max="1541" width="19" style="196" customWidth="1"/>
    <col min="1542" max="1542" width="17.28515625" style="196" customWidth="1"/>
    <col min="1543" max="1543" width="15" style="196" customWidth="1"/>
    <col min="1544" max="1544" width="17.140625" style="196" customWidth="1"/>
    <col min="1545" max="1545" width="24" style="196" customWidth="1"/>
    <col min="1546" max="1546" width="20.85546875" style="196" customWidth="1"/>
    <col min="1547" max="1547" width="20.140625" style="196" customWidth="1"/>
    <col min="1548" max="1548" width="17" style="196" customWidth="1"/>
    <col min="1549" max="1549" width="19.28515625" style="196" customWidth="1"/>
    <col min="1550" max="1550" width="19.140625" style="196" customWidth="1"/>
    <col min="1551" max="1551" width="20.140625" style="196" customWidth="1"/>
    <col min="1552" max="1552" width="21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91.85546875" style="196" customWidth="1"/>
    <col min="1794" max="1794" width="21.28515625" style="196" customWidth="1"/>
    <col min="1795" max="1795" width="20" style="196" customWidth="1"/>
    <col min="1796" max="1796" width="17" style="196" customWidth="1"/>
    <col min="1797" max="1797" width="19" style="196" customWidth="1"/>
    <col min="1798" max="1798" width="17.28515625" style="196" customWidth="1"/>
    <col min="1799" max="1799" width="15" style="196" customWidth="1"/>
    <col min="1800" max="1800" width="17.140625" style="196" customWidth="1"/>
    <col min="1801" max="1801" width="24" style="196" customWidth="1"/>
    <col min="1802" max="1802" width="20.85546875" style="196" customWidth="1"/>
    <col min="1803" max="1803" width="20.140625" style="196" customWidth="1"/>
    <col min="1804" max="1804" width="17" style="196" customWidth="1"/>
    <col min="1805" max="1805" width="19.28515625" style="196" customWidth="1"/>
    <col min="1806" max="1806" width="19.140625" style="196" customWidth="1"/>
    <col min="1807" max="1807" width="20.140625" style="196" customWidth="1"/>
    <col min="1808" max="1808" width="21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91.85546875" style="196" customWidth="1"/>
    <col min="2050" max="2050" width="21.28515625" style="196" customWidth="1"/>
    <col min="2051" max="2051" width="20" style="196" customWidth="1"/>
    <col min="2052" max="2052" width="17" style="196" customWidth="1"/>
    <col min="2053" max="2053" width="19" style="196" customWidth="1"/>
    <col min="2054" max="2054" width="17.28515625" style="196" customWidth="1"/>
    <col min="2055" max="2055" width="15" style="196" customWidth="1"/>
    <col min="2056" max="2056" width="17.140625" style="196" customWidth="1"/>
    <col min="2057" max="2057" width="24" style="196" customWidth="1"/>
    <col min="2058" max="2058" width="20.85546875" style="196" customWidth="1"/>
    <col min="2059" max="2059" width="20.140625" style="196" customWidth="1"/>
    <col min="2060" max="2060" width="17" style="196" customWidth="1"/>
    <col min="2061" max="2061" width="19.28515625" style="196" customWidth="1"/>
    <col min="2062" max="2062" width="19.140625" style="196" customWidth="1"/>
    <col min="2063" max="2063" width="20.140625" style="196" customWidth="1"/>
    <col min="2064" max="2064" width="21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91.85546875" style="196" customWidth="1"/>
    <col min="2306" max="2306" width="21.28515625" style="196" customWidth="1"/>
    <col min="2307" max="2307" width="20" style="196" customWidth="1"/>
    <col min="2308" max="2308" width="17" style="196" customWidth="1"/>
    <col min="2309" max="2309" width="19" style="196" customWidth="1"/>
    <col min="2310" max="2310" width="17.28515625" style="196" customWidth="1"/>
    <col min="2311" max="2311" width="15" style="196" customWidth="1"/>
    <col min="2312" max="2312" width="17.140625" style="196" customWidth="1"/>
    <col min="2313" max="2313" width="24" style="196" customWidth="1"/>
    <col min="2314" max="2314" width="20.85546875" style="196" customWidth="1"/>
    <col min="2315" max="2315" width="20.140625" style="196" customWidth="1"/>
    <col min="2316" max="2316" width="17" style="196" customWidth="1"/>
    <col min="2317" max="2317" width="19.28515625" style="196" customWidth="1"/>
    <col min="2318" max="2318" width="19.140625" style="196" customWidth="1"/>
    <col min="2319" max="2319" width="20.140625" style="196" customWidth="1"/>
    <col min="2320" max="2320" width="21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91.85546875" style="196" customWidth="1"/>
    <col min="2562" max="2562" width="21.28515625" style="196" customWidth="1"/>
    <col min="2563" max="2563" width="20" style="196" customWidth="1"/>
    <col min="2564" max="2564" width="17" style="196" customWidth="1"/>
    <col min="2565" max="2565" width="19" style="196" customWidth="1"/>
    <col min="2566" max="2566" width="17.28515625" style="196" customWidth="1"/>
    <col min="2567" max="2567" width="15" style="196" customWidth="1"/>
    <col min="2568" max="2568" width="17.140625" style="196" customWidth="1"/>
    <col min="2569" max="2569" width="24" style="196" customWidth="1"/>
    <col min="2570" max="2570" width="20.85546875" style="196" customWidth="1"/>
    <col min="2571" max="2571" width="20.140625" style="196" customWidth="1"/>
    <col min="2572" max="2572" width="17" style="196" customWidth="1"/>
    <col min="2573" max="2573" width="19.28515625" style="196" customWidth="1"/>
    <col min="2574" max="2574" width="19.140625" style="196" customWidth="1"/>
    <col min="2575" max="2575" width="20.140625" style="196" customWidth="1"/>
    <col min="2576" max="2576" width="21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91.85546875" style="196" customWidth="1"/>
    <col min="2818" max="2818" width="21.28515625" style="196" customWidth="1"/>
    <col min="2819" max="2819" width="20" style="196" customWidth="1"/>
    <col min="2820" max="2820" width="17" style="196" customWidth="1"/>
    <col min="2821" max="2821" width="19" style="196" customWidth="1"/>
    <col min="2822" max="2822" width="17.28515625" style="196" customWidth="1"/>
    <col min="2823" max="2823" width="15" style="196" customWidth="1"/>
    <col min="2824" max="2824" width="17.140625" style="196" customWidth="1"/>
    <col min="2825" max="2825" width="24" style="196" customWidth="1"/>
    <col min="2826" max="2826" width="20.85546875" style="196" customWidth="1"/>
    <col min="2827" max="2827" width="20.140625" style="196" customWidth="1"/>
    <col min="2828" max="2828" width="17" style="196" customWidth="1"/>
    <col min="2829" max="2829" width="19.28515625" style="196" customWidth="1"/>
    <col min="2830" max="2830" width="19.140625" style="196" customWidth="1"/>
    <col min="2831" max="2831" width="20.140625" style="196" customWidth="1"/>
    <col min="2832" max="2832" width="21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91.85546875" style="196" customWidth="1"/>
    <col min="3074" max="3074" width="21.28515625" style="196" customWidth="1"/>
    <col min="3075" max="3075" width="20" style="196" customWidth="1"/>
    <col min="3076" max="3076" width="17" style="196" customWidth="1"/>
    <col min="3077" max="3077" width="19" style="196" customWidth="1"/>
    <col min="3078" max="3078" width="17.28515625" style="196" customWidth="1"/>
    <col min="3079" max="3079" width="15" style="196" customWidth="1"/>
    <col min="3080" max="3080" width="17.140625" style="196" customWidth="1"/>
    <col min="3081" max="3081" width="24" style="196" customWidth="1"/>
    <col min="3082" max="3082" width="20.85546875" style="196" customWidth="1"/>
    <col min="3083" max="3083" width="20.140625" style="196" customWidth="1"/>
    <col min="3084" max="3084" width="17" style="196" customWidth="1"/>
    <col min="3085" max="3085" width="19.28515625" style="196" customWidth="1"/>
    <col min="3086" max="3086" width="19.140625" style="196" customWidth="1"/>
    <col min="3087" max="3087" width="20.140625" style="196" customWidth="1"/>
    <col min="3088" max="3088" width="21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91.85546875" style="196" customWidth="1"/>
    <col min="3330" max="3330" width="21.28515625" style="196" customWidth="1"/>
    <col min="3331" max="3331" width="20" style="196" customWidth="1"/>
    <col min="3332" max="3332" width="17" style="196" customWidth="1"/>
    <col min="3333" max="3333" width="19" style="196" customWidth="1"/>
    <col min="3334" max="3334" width="17.28515625" style="196" customWidth="1"/>
    <col min="3335" max="3335" width="15" style="196" customWidth="1"/>
    <col min="3336" max="3336" width="17.140625" style="196" customWidth="1"/>
    <col min="3337" max="3337" width="24" style="196" customWidth="1"/>
    <col min="3338" max="3338" width="20.85546875" style="196" customWidth="1"/>
    <col min="3339" max="3339" width="20.140625" style="196" customWidth="1"/>
    <col min="3340" max="3340" width="17" style="196" customWidth="1"/>
    <col min="3341" max="3341" width="19.28515625" style="196" customWidth="1"/>
    <col min="3342" max="3342" width="19.140625" style="196" customWidth="1"/>
    <col min="3343" max="3343" width="20.140625" style="196" customWidth="1"/>
    <col min="3344" max="3344" width="21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91.85546875" style="196" customWidth="1"/>
    <col min="3586" max="3586" width="21.28515625" style="196" customWidth="1"/>
    <col min="3587" max="3587" width="20" style="196" customWidth="1"/>
    <col min="3588" max="3588" width="17" style="196" customWidth="1"/>
    <col min="3589" max="3589" width="19" style="196" customWidth="1"/>
    <col min="3590" max="3590" width="17.28515625" style="196" customWidth="1"/>
    <col min="3591" max="3591" width="15" style="196" customWidth="1"/>
    <col min="3592" max="3592" width="17.140625" style="196" customWidth="1"/>
    <col min="3593" max="3593" width="24" style="196" customWidth="1"/>
    <col min="3594" max="3594" width="20.85546875" style="196" customWidth="1"/>
    <col min="3595" max="3595" width="20.140625" style="196" customWidth="1"/>
    <col min="3596" max="3596" width="17" style="196" customWidth="1"/>
    <col min="3597" max="3597" width="19.28515625" style="196" customWidth="1"/>
    <col min="3598" max="3598" width="19.140625" style="196" customWidth="1"/>
    <col min="3599" max="3599" width="20.140625" style="196" customWidth="1"/>
    <col min="3600" max="3600" width="21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91.85546875" style="196" customWidth="1"/>
    <col min="3842" max="3842" width="21.28515625" style="196" customWidth="1"/>
    <col min="3843" max="3843" width="20" style="196" customWidth="1"/>
    <col min="3844" max="3844" width="17" style="196" customWidth="1"/>
    <col min="3845" max="3845" width="19" style="196" customWidth="1"/>
    <col min="3846" max="3846" width="17.28515625" style="196" customWidth="1"/>
    <col min="3847" max="3847" width="15" style="196" customWidth="1"/>
    <col min="3848" max="3848" width="17.140625" style="196" customWidth="1"/>
    <col min="3849" max="3849" width="24" style="196" customWidth="1"/>
    <col min="3850" max="3850" width="20.85546875" style="196" customWidth="1"/>
    <col min="3851" max="3851" width="20.140625" style="196" customWidth="1"/>
    <col min="3852" max="3852" width="17" style="196" customWidth="1"/>
    <col min="3853" max="3853" width="19.28515625" style="196" customWidth="1"/>
    <col min="3854" max="3854" width="19.140625" style="196" customWidth="1"/>
    <col min="3855" max="3855" width="20.140625" style="196" customWidth="1"/>
    <col min="3856" max="3856" width="21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91.85546875" style="196" customWidth="1"/>
    <col min="4098" max="4098" width="21.28515625" style="196" customWidth="1"/>
    <col min="4099" max="4099" width="20" style="196" customWidth="1"/>
    <col min="4100" max="4100" width="17" style="196" customWidth="1"/>
    <col min="4101" max="4101" width="19" style="196" customWidth="1"/>
    <col min="4102" max="4102" width="17.28515625" style="196" customWidth="1"/>
    <col min="4103" max="4103" width="15" style="196" customWidth="1"/>
    <col min="4104" max="4104" width="17.140625" style="196" customWidth="1"/>
    <col min="4105" max="4105" width="24" style="196" customWidth="1"/>
    <col min="4106" max="4106" width="20.85546875" style="196" customWidth="1"/>
    <col min="4107" max="4107" width="20.140625" style="196" customWidth="1"/>
    <col min="4108" max="4108" width="17" style="196" customWidth="1"/>
    <col min="4109" max="4109" width="19.28515625" style="196" customWidth="1"/>
    <col min="4110" max="4110" width="19.140625" style="196" customWidth="1"/>
    <col min="4111" max="4111" width="20.140625" style="196" customWidth="1"/>
    <col min="4112" max="4112" width="21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91.85546875" style="196" customWidth="1"/>
    <col min="4354" max="4354" width="21.28515625" style="196" customWidth="1"/>
    <col min="4355" max="4355" width="20" style="196" customWidth="1"/>
    <col min="4356" max="4356" width="17" style="196" customWidth="1"/>
    <col min="4357" max="4357" width="19" style="196" customWidth="1"/>
    <col min="4358" max="4358" width="17.28515625" style="196" customWidth="1"/>
    <col min="4359" max="4359" width="15" style="196" customWidth="1"/>
    <col min="4360" max="4360" width="17.140625" style="196" customWidth="1"/>
    <col min="4361" max="4361" width="24" style="196" customWidth="1"/>
    <col min="4362" max="4362" width="20.85546875" style="196" customWidth="1"/>
    <col min="4363" max="4363" width="20.140625" style="196" customWidth="1"/>
    <col min="4364" max="4364" width="17" style="196" customWidth="1"/>
    <col min="4365" max="4365" width="19.28515625" style="196" customWidth="1"/>
    <col min="4366" max="4366" width="19.140625" style="196" customWidth="1"/>
    <col min="4367" max="4367" width="20.140625" style="196" customWidth="1"/>
    <col min="4368" max="4368" width="21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91.85546875" style="196" customWidth="1"/>
    <col min="4610" max="4610" width="21.28515625" style="196" customWidth="1"/>
    <col min="4611" max="4611" width="20" style="196" customWidth="1"/>
    <col min="4612" max="4612" width="17" style="196" customWidth="1"/>
    <col min="4613" max="4613" width="19" style="196" customWidth="1"/>
    <col min="4614" max="4614" width="17.28515625" style="196" customWidth="1"/>
    <col min="4615" max="4615" width="15" style="196" customWidth="1"/>
    <col min="4616" max="4616" width="17.140625" style="196" customWidth="1"/>
    <col min="4617" max="4617" width="24" style="196" customWidth="1"/>
    <col min="4618" max="4618" width="20.85546875" style="196" customWidth="1"/>
    <col min="4619" max="4619" width="20.140625" style="196" customWidth="1"/>
    <col min="4620" max="4620" width="17" style="196" customWidth="1"/>
    <col min="4621" max="4621" width="19.28515625" style="196" customWidth="1"/>
    <col min="4622" max="4622" width="19.140625" style="196" customWidth="1"/>
    <col min="4623" max="4623" width="20.140625" style="196" customWidth="1"/>
    <col min="4624" max="4624" width="21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91.85546875" style="196" customWidth="1"/>
    <col min="4866" max="4866" width="21.28515625" style="196" customWidth="1"/>
    <col min="4867" max="4867" width="20" style="196" customWidth="1"/>
    <col min="4868" max="4868" width="17" style="196" customWidth="1"/>
    <col min="4869" max="4869" width="19" style="196" customWidth="1"/>
    <col min="4870" max="4870" width="17.28515625" style="196" customWidth="1"/>
    <col min="4871" max="4871" width="15" style="196" customWidth="1"/>
    <col min="4872" max="4872" width="17.140625" style="196" customWidth="1"/>
    <col min="4873" max="4873" width="24" style="196" customWidth="1"/>
    <col min="4874" max="4874" width="20.85546875" style="196" customWidth="1"/>
    <col min="4875" max="4875" width="20.140625" style="196" customWidth="1"/>
    <col min="4876" max="4876" width="17" style="196" customWidth="1"/>
    <col min="4877" max="4877" width="19.28515625" style="196" customWidth="1"/>
    <col min="4878" max="4878" width="19.140625" style="196" customWidth="1"/>
    <col min="4879" max="4879" width="20.140625" style="196" customWidth="1"/>
    <col min="4880" max="4880" width="21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91.85546875" style="196" customWidth="1"/>
    <col min="5122" max="5122" width="21.28515625" style="196" customWidth="1"/>
    <col min="5123" max="5123" width="20" style="196" customWidth="1"/>
    <col min="5124" max="5124" width="17" style="196" customWidth="1"/>
    <col min="5125" max="5125" width="19" style="196" customWidth="1"/>
    <col min="5126" max="5126" width="17.28515625" style="196" customWidth="1"/>
    <col min="5127" max="5127" width="15" style="196" customWidth="1"/>
    <col min="5128" max="5128" width="17.140625" style="196" customWidth="1"/>
    <col min="5129" max="5129" width="24" style="196" customWidth="1"/>
    <col min="5130" max="5130" width="20.85546875" style="196" customWidth="1"/>
    <col min="5131" max="5131" width="20.140625" style="196" customWidth="1"/>
    <col min="5132" max="5132" width="17" style="196" customWidth="1"/>
    <col min="5133" max="5133" width="19.28515625" style="196" customWidth="1"/>
    <col min="5134" max="5134" width="19.140625" style="196" customWidth="1"/>
    <col min="5135" max="5135" width="20.140625" style="196" customWidth="1"/>
    <col min="5136" max="5136" width="21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91.85546875" style="196" customWidth="1"/>
    <col min="5378" max="5378" width="21.28515625" style="196" customWidth="1"/>
    <col min="5379" max="5379" width="20" style="196" customWidth="1"/>
    <col min="5380" max="5380" width="17" style="196" customWidth="1"/>
    <col min="5381" max="5381" width="19" style="196" customWidth="1"/>
    <col min="5382" max="5382" width="17.28515625" style="196" customWidth="1"/>
    <col min="5383" max="5383" width="15" style="196" customWidth="1"/>
    <col min="5384" max="5384" width="17.140625" style="196" customWidth="1"/>
    <col min="5385" max="5385" width="24" style="196" customWidth="1"/>
    <col min="5386" max="5386" width="20.85546875" style="196" customWidth="1"/>
    <col min="5387" max="5387" width="20.140625" style="196" customWidth="1"/>
    <col min="5388" max="5388" width="17" style="196" customWidth="1"/>
    <col min="5389" max="5389" width="19.28515625" style="196" customWidth="1"/>
    <col min="5390" max="5390" width="19.140625" style="196" customWidth="1"/>
    <col min="5391" max="5391" width="20.140625" style="196" customWidth="1"/>
    <col min="5392" max="5392" width="21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91.85546875" style="196" customWidth="1"/>
    <col min="5634" max="5634" width="21.28515625" style="196" customWidth="1"/>
    <col min="5635" max="5635" width="20" style="196" customWidth="1"/>
    <col min="5636" max="5636" width="17" style="196" customWidth="1"/>
    <col min="5637" max="5637" width="19" style="196" customWidth="1"/>
    <col min="5638" max="5638" width="17.28515625" style="196" customWidth="1"/>
    <col min="5639" max="5639" width="15" style="196" customWidth="1"/>
    <col min="5640" max="5640" width="17.140625" style="196" customWidth="1"/>
    <col min="5641" max="5641" width="24" style="196" customWidth="1"/>
    <col min="5642" max="5642" width="20.85546875" style="196" customWidth="1"/>
    <col min="5643" max="5643" width="20.140625" style="196" customWidth="1"/>
    <col min="5644" max="5644" width="17" style="196" customWidth="1"/>
    <col min="5645" max="5645" width="19.28515625" style="196" customWidth="1"/>
    <col min="5646" max="5646" width="19.140625" style="196" customWidth="1"/>
    <col min="5647" max="5647" width="20.140625" style="196" customWidth="1"/>
    <col min="5648" max="5648" width="21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91.85546875" style="196" customWidth="1"/>
    <col min="5890" max="5890" width="21.28515625" style="196" customWidth="1"/>
    <col min="5891" max="5891" width="20" style="196" customWidth="1"/>
    <col min="5892" max="5892" width="17" style="196" customWidth="1"/>
    <col min="5893" max="5893" width="19" style="196" customWidth="1"/>
    <col min="5894" max="5894" width="17.28515625" style="196" customWidth="1"/>
    <col min="5895" max="5895" width="15" style="196" customWidth="1"/>
    <col min="5896" max="5896" width="17.140625" style="196" customWidth="1"/>
    <col min="5897" max="5897" width="24" style="196" customWidth="1"/>
    <col min="5898" max="5898" width="20.85546875" style="196" customWidth="1"/>
    <col min="5899" max="5899" width="20.140625" style="196" customWidth="1"/>
    <col min="5900" max="5900" width="17" style="196" customWidth="1"/>
    <col min="5901" max="5901" width="19.28515625" style="196" customWidth="1"/>
    <col min="5902" max="5902" width="19.140625" style="196" customWidth="1"/>
    <col min="5903" max="5903" width="20.140625" style="196" customWidth="1"/>
    <col min="5904" max="5904" width="21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91.85546875" style="196" customWidth="1"/>
    <col min="6146" max="6146" width="21.28515625" style="196" customWidth="1"/>
    <col min="6147" max="6147" width="20" style="196" customWidth="1"/>
    <col min="6148" max="6148" width="17" style="196" customWidth="1"/>
    <col min="6149" max="6149" width="19" style="196" customWidth="1"/>
    <col min="6150" max="6150" width="17.28515625" style="196" customWidth="1"/>
    <col min="6151" max="6151" width="15" style="196" customWidth="1"/>
    <col min="6152" max="6152" width="17.140625" style="196" customWidth="1"/>
    <col min="6153" max="6153" width="24" style="196" customWidth="1"/>
    <col min="6154" max="6154" width="20.85546875" style="196" customWidth="1"/>
    <col min="6155" max="6155" width="20.140625" style="196" customWidth="1"/>
    <col min="6156" max="6156" width="17" style="196" customWidth="1"/>
    <col min="6157" max="6157" width="19.28515625" style="196" customWidth="1"/>
    <col min="6158" max="6158" width="19.140625" style="196" customWidth="1"/>
    <col min="6159" max="6159" width="20.140625" style="196" customWidth="1"/>
    <col min="6160" max="6160" width="21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91.85546875" style="196" customWidth="1"/>
    <col min="6402" max="6402" width="21.28515625" style="196" customWidth="1"/>
    <col min="6403" max="6403" width="20" style="196" customWidth="1"/>
    <col min="6404" max="6404" width="17" style="196" customWidth="1"/>
    <col min="6405" max="6405" width="19" style="196" customWidth="1"/>
    <col min="6406" max="6406" width="17.28515625" style="196" customWidth="1"/>
    <col min="6407" max="6407" width="15" style="196" customWidth="1"/>
    <col min="6408" max="6408" width="17.140625" style="196" customWidth="1"/>
    <col min="6409" max="6409" width="24" style="196" customWidth="1"/>
    <col min="6410" max="6410" width="20.85546875" style="196" customWidth="1"/>
    <col min="6411" max="6411" width="20.140625" style="196" customWidth="1"/>
    <col min="6412" max="6412" width="17" style="196" customWidth="1"/>
    <col min="6413" max="6413" width="19.28515625" style="196" customWidth="1"/>
    <col min="6414" max="6414" width="19.140625" style="196" customWidth="1"/>
    <col min="6415" max="6415" width="20.140625" style="196" customWidth="1"/>
    <col min="6416" max="6416" width="21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91.85546875" style="196" customWidth="1"/>
    <col min="6658" max="6658" width="21.28515625" style="196" customWidth="1"/>
    <col min="6659" max="6659" width="20" style="196" customWidth="1"/>
    <col min="6660" max="6660" width="17" style="196" customWidth="1"/>
    <col min="6661" max="6661" width="19" style="196" customWidth="1"/>
    <col min="6662" max="6662" width="17.28515625" style="196" customWidth="1"/>
    <col min="6663" max="6663" width="15" style="196" customWidth="1"/>
    <col min="6664" max="6664" width="17.140625" style="196" customWidth="1"/>
    <col min="6665" max="6665" width="24" style="196" customWidth="1"/>
    <col min="6666" max="6666" width="20.85546875" style="196" customWidth="1"/>
    <col min="6667" max="6667" width="20.140625" style="196" customWidth="1"/>
    <col min="6668" max="6668" width="17" style="196" customWidth="1"/>
    <col min="6669" max="6669" width="19.28515625" style="196" customWidth="1"/>
    <col min="6670" max="6670" width="19.140625" style="196" customWidth="1"/>
    <col min="6671" max="6671" width="20.140625" style="196" customWidth="1"/>
    <col min="6672" max="6672" width="21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91.85546875" style="196" customWidth="1"/>
    <col min="6914" max="6914" width="21.28515625" style="196" customWidth="1"/>
    <col min="6915" max="6915" width="20" style="196" customWidth="1"/>
    <col min="6916" max="6916" width="17" style="196" customWidth="1"/>
    <col min="6917" max="6917" width="19" style="196" customWidth="1"/>
    <col min="6918" max="6918" width="17.28515625" style="196" customWidth="1"/>
    <col min="6919" max="6919" width="15" style="196" customWidth="1"/>
    <col min="6920" max="6920" width="17.140625" style="196" customWidth="1"/>
    <col min="6921" max="6921" width="24" style="196" customWidth="1"/>
    <col min="6922" max="6922" width="20.85546875" style="196" customWidth="1"/>
    <col min="6923" max="6923" width="20.140625" style="196" customWidth="1"/>
    <col min="6924" max="6924" width="17" style="196" customWidth="1"/>
    <col min="6925" max="6925" width="19.28515625" style="196" customWidth="1"/>
    <col min="6926" max="6926" width="19.140625" style="196" customWidth="1"/>
    <col min="6927" max="6927" width="20.140625" style="196" customWidth="1"/>
    <col min="6928" max="6928" width="21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91.85546875" style="196" customWidth="1"/>
    <col min="7170" max="7170" width="21.28515625" style="196" customWidth="1"/>
    <col min="7171" max="7171" width="20" style="196" customWidth="1"/>
    <col min="7172" max="7172" width="17" style="196" customWidth="1"/>
    <col min="7173" max="7173" width="19" style="196" customWidth="1"/>
    <col min="7174" max="7174" width="17.28515625" style="196" customWidth="1"/>
    <col min="7175" max="7175" width="15" style="196" customWidth="1"/>
    <col min="7176" max="7176" width="17.140625" style="196" customWidth="1"/>
    <col min="7177" max="7177" width="24" style="196" customWidth="1"/>
    <col min="7178" max="7178" width="20.85546875" style="196" customWidth="1"/>
    <col min="7179" max="7179" width="20.140625" style="196" customWidth="1"/>
    <col min="7180" max="7180" width="17" style="196" customWidth="1"/>
    <col min="7181" max="7181" width="19.28515625" style="196" customWidth="1"/>
    <col min="7182" max="7182" width="19.140625" style="196" customWidth="1"/>
    <col min="7183" max="7183" width="20.140625" style="196" customWidth="1"/>
    <col min="7184" max="7184" width="21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91.85546875" style="196" customWidth="1"/>
    <col min="7426" max="7426" width="21.28515625" style="196" customWidth="1"/>
    <col min="7427" max="7427" width="20" style="196" customWidth="1"/>
    <col min="7428" max="7428" width="17" style="196" customWidth="1"/>
    <col min="7429" max="7429" width="19" style="196" customWidth="1"/>
    <col min="7430" max="7430" width="17.28515625" style="196" customWidth="1"/>
    <col min="7431" max="7431" width="15" style="196" customWidth="1"/>
    <col min="7432" max="7432" width="17.140625" style="196" customWidth="1"/>
    <col min="7433" max="7433" width="24" style="196" customWidth="1"/>
    <col min="7434" max="7434" width="20.85546875" style="196" customWidth="1"/>
    <col min="7435" max="7435" width="20.140625" style="196" customWidth="1"/>
    <col min="7436" max="7436" width="17" style="196" customWidth="1"/>
    <col min="7437" max="7437" width="19.28515625" style="196" customWidth="1"/>
    <col min="7438" max="7438" width="19.140625" style="196" customWidth="1"/>
    <col min="7439" max="7439" width="20.140625" style="196" customWidth="1"/>
    <col min="7440" max="7440" width="21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91.85546875" style="196" customWidth="1"/>
    <col min="7682" max="7682" width="21.28515625" style="196" customWidth="1"/>
    <col min="7683" max="7683" width="20" style="196" customWidth="1"/>
    <col min="7684" max="7684" width="17" style="196" customWidth="1"/>
    <col min="7685" max="7685" width="19" style="196" customWidth="1"/>
    <col min="7686" max="7686" width="17.28515625" style="196" customWidth="1"/>
    <col min="7687" max="7687" width="15" style="196" customWidth="1"/>
    <col min="7688" max="7688" width="17.140625" style="196" customWidth="1"/>
    <col min="7689" max="7689" width="24" style="196" customWidth="1"/>
    <col min="7690" max="7690" width="20.85546875" style="196" customWidth="1"/>
    <col min="7691" max="7691" width="20.140625" style="196" customWidth="1"/>
    <col min="7692" max="7692" width="17" style="196" customWidth="1"/>
    <col min="7693" max="7693" width="19.28515625" style="196" customWidth="1"/>
    <col min="7694" max="7694" width="19.140625" style="196" customWidth="1"/>
    <col min="7695" max="7695" width="20.140625" style="196" customWidth="1"/>
    <col min="7696" max="7696" width="21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91.85546875" style="196" customWidth="1"/>
    <col min="7938" max="7938" width="21.28515625" style="196" customWidth="1"/>
    <col min="7939" max="7939" width="20" style="196" customWidth="1"/>
    <col min="7940" max="7940" width="17" style="196" customWidth="1"/>
    <col min="7941" max="7941" width="19" style="196" customWidth="1"/>
    <col min="7942" max="7942" width="17.28515625" style="196" customWidth="1"/>
    <col min="7943" max="7943" width="15" style="196" customWidth="1"/>
    <col min="7944" max="7944" width="17.140625" style="196" customWidth="1"/>
    <col min="7945" max="7945" width="24" style="196" customWidth="1"/>
    <col min="7946" max="7946" width="20.85546875" style="196" customWidth="1"/>
    <col min="7947" max="7947" width="20.140625" style="196" customWidth="1"/>
    <col min="7948" max="7948" width="17" style="196" customWidth="1"/>
    <col min="7949" max="7949" width="19.28515625" style="196" customWidth="1"/>
    <col min="7950" max="7950" width="19.140625" style="196" customWidth="1"/>
    <col min="7951" max="7951" width="20.140625" style="196" customWidth="1"/>
    <col min="7952" max="7952" width="21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91.85546875" style="196" customWidth="1"/>
    <col min="8194" max="8194" width="21.28515625" style="196" customWidth="1"/>
    <col min="8195" max="8195" width="20" style="196" customWidth="1"/>
    <col min="8196" max="8196" width="17" style="196" customWidth="1"/>
    <col min="8197" max="8197" width="19" style="196" customWidth="1"/>
    <col min="8198" max="8198" width="17.28515625" style="196" customWidth="1"/>
    <col min="8199" max="8199" width="15" style="196" customWidth="1"/>
    <col min="8200" max="8200" width="17.140625" style="196" customWidth="1"/>
    <col min="8201" max="8201" width="24" style="196" customWidth="1"/>
    <col min="8202" max="8202" width="20.85546875" style="196" customWidth="1"/>
    <col min="8203" max="8203" width="20.140625" style="196" customWidth="1"/>
    <col min="8204" max="8204" width="17" style="196" customWidth="1"/>
    <col min="8205" max="8205" width="19.28515625" style="196" customWidth="1"/>
    <col min="8206" max="8206" width="19.140625" style="196" customWidth="1"/>
    <col min="8207" max="8207" width="20.140625" style="196" customWidth="1"/>
    <col min="8208" max="8208" width="21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91.85546875" style="196" customWidth="1"/>
    <col min="8450" max="8450" width="21.28515625" style="196" customWidth="1"/>
    <col min="8451" max="8451" width="20" style="196" customWidth="1"/>
    <col min="8452" max="8452" width="17" style="196" customWidth="1"/>
    <col min="8453" max="8453" width="19" style="196" customWidth="1"/>
    <col min="8454" max="8454" width="17.28515625" style="196" customWidth="1"/>
    <col min="8455" max="8455" width="15" style="196" customWidth="1"/>
    <col min="8456" max="8456" width="17.140625" style="196" customWidth="1"/>
    <col min="8457" max="8457" width="24" style="196" customWidth="1"/>
    <col min="8458" max="8458" width="20.85546875" style="196" customWidth="1"/>
    <col min="8459" max="8459" width="20.140625" style="196" customWidth="1"/>
    <col min="8460" max="8460" width="17" style="196" customWidth="1"/>
    <col min="8461" max="8461" width="19.28515625" style="196" customWidth="1"/>
    <col min="8462" max="8462" width="19.140625" style="196" customWidth="1"/>
    <col min="8463" max="8463" width="20.140625" style="196" customWidth="1"/>
    <col min="8464" max="8464" width="21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91.85546875" style="196" customWidth="1"/>
    <col min="8706" max="8706" width="21.28515625" style="196" customWidth="1"/>
    <col min="8707" max="8707" width="20" style="196" customWidth="1"/>
    <col min="8708" max="8708" width="17" style="196" customWidth="1"/>
    <col min="8709" max="8709" width="19" style="196" customWidth="1"/>
    <col min="8710" max="8710" width="17.28515625" style="196" customWidth="1"/>
    <col min="8711" max="8711" width="15" style="196" customWidth="1"/>
    <col min="8712" max="8712" width="17.140625" style="196" customWidth="1"/>
    <col min="8713" max="8713" width="24" style="196" customWidth="1"/>
    <col min="8714" max="8714" width="20.85546875" style="196" customWidth="1"/>
    <col min="8715" max="8715" width="20.140625" style="196" customWidth="1"/>
    <col min="8716" max="8716" width="17" style="196" customWidth="1"/>
    <col min="8717" max="8717" width="19.28515625" style="196" customWidth="1"/>
    <col min="8718" max="8718" width="19.140625" style="196" customWidth="1"/>
    <col min="8719" max="8719" width="20.140625" style="196" customWidth="1"/>
    <col min="8720" max="8720" width="21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91.85546875" style="196" customWidth="1"/>
    <col min="8962" max="8962" width="21.28515625" style="196" customWidth="1"/>
    <col min="8963" max="8963" width="20" style="196" customWidth="1"/>
    <col min="8964" max="8964" width="17" style="196" customWidth="1"/>
    <col min="8965" max="8965" width="19" style="196" customWidth="1"/>
    <col min="8966" max="8966" width="17.28515625" style="196" customWidth="1"/>
    <col min="8967" max="8967" width="15" style="196" customWidth="1"/>
    <col min="8968" max="8968" width="17.140625" style="196" customWidth="1"/>
    <col min="8969" max="8969" width="24" style="196" customWidth="1"/>
    <col min="8970" max="8970" width="20.85546875" style="196" customWidth="1"/>
    <col min="8971" max="8971" width="20.140625" style="196" customWidth="1"/>
    <col min="8972" max="8972" width="17" style="196" customWidth="1"/>
    <col min="8973" max="8973" width="19.28515625" style="196" customWidth="1"/>
    <col min="8974" max="8974" width="19.140625" style="196" customWidth="1"/>
    <col min="8975" max="8975" width="20.140625" style="196" customWidth="1"/>
    <col min="8976" max="8976" width="21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91.85546875" style="196" customWidth="1"/>
    <col min="9218" max="9218" width="21.28515625" style="196" customWidth="1"/>
    <col min="9219" max="9219" width="20" style="196" customWidth="1"/>
    <col min="9220" max="9220" width="17" style="196" customWidth="1"/>
    <col min="9221" max="9221" width="19" style="196" customWidth="1"/>
    <col min="9222" max="9222" width="17.28515625" style="196" customWidth="1"/>
    <col min="9223" max="9223" width="15" style="196" customWidth="1"/>
    <col min="9224" max="9224" width="17.140625" style="196" customWidth="1"/>
    <col min="9225" max="9225" width="24" style="196" customWidth="1"/>
    <col min="9226" max="9226" width="20.85546875" style="196" customWidth="1"/>
    <col min="9227" max="9227" width="20.140625" style="196" customWidth="1"/>
    <col min="9228" max="9228" width="17" style="196" customWidth="1"/>
    <col min="9229" max="9229" width="19.28515625" style="196" customWidth="1"/>
    <col min="9230" max="9230" width="19.140625" style="196" customWidth="1"/>
    <col min="9231" max="9231" width="20.140625" style="196" customWidth="1"/>
    <col min="9232" max="9232" width="21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91.85546875" style="196" customWidth="1"/>
    <col min="9474" max="9474" width="21.28515625" style="196" customWidth="1"/>
    <col min="9475" max="9475" width="20" style="196" customWidth="1"/>
    <col min="9476" max="9476" width="17" style="196" customWidth="1"/>
    <col min="9477" max="9477" width="19" style="196" customWidth="1"/>
    <col min="9478" max="9478" width="17.28515625" style="196" customWidth="1"/>
    <col min="9479" max="9479" width="15" style="196" customWidth="1"/>
    <col min="9480" max="9480" width="17.140625" style="196" customWidth="1"/>
    <col min="9481" max="9481" width="24" style="196" customWidth="1"/>
    <col min="9482" max="9482" width="20.85546875" style="196" customWidth="1"/>
    <col min="9483" max="9483" width="20.140625" style="196" customWidth="1"/>
    <col min="9484" max="9484" width="17" style="196" customWidth="1"/>
    <col min="9485" max="9485" width="19.28515625" style="196" customWidth="1"/>
    <col min="9486" max="9486" width="19.140625" style="196" customWidth="1"/>
    <col min="9487" max="9487" width="20.140625" style="196" customWidth="1"/>
    <col min="9488" max="9488" width="21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91.85546875" style="196" customWidth="1"/>
    <col min="9730" max="9730" width="21.28515625" style="196" customWidth="1"/>
    <col min="9731" max="9731" width="20" style="196" customWidth="1"/>
    <col min="9732" max="9732" width="17" style="196" customWidth="1"/>
    <col min="9733" max="9733" width="19" style="196" customWidth="1"/>
    <col min="9734" max="9734" width="17.28515625" style="196" customWidth="1"/>
    <col min="9735" max="9735" width="15" style="196" customWidth="1"/>
    <col min="9736" max="9736" width="17.140625" style="196" customWidth="1"/>
    <col min="9737" max="9737" width="24" style="196" customWidth="1"/>
    <col min="9738" max="9738" width="20.85546875" style="196" customWidth="1"/>
    <col min="9739" max="9739" width="20.140625" style="196" customWidth="1"/>
    <col min="9740" max="9740" width="17" style="196" customWidth="1"/>
    <col min="9741" max="9741" width="19.28515625" style="196" customWidth="1"/>
    <col min="9742" max="9742" width="19.140625" style="196" customWidth="1"/>
    <col min="9743" max="9743" width="20.140625" style="196" customWidth="1"/>
    <col min="9744" max="9744" width="21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91.85546875" style="196" customWidth="1"/>
    <col min="9986" max="9986" width="21.28515625" style="196" customWidth="1"/>
    <col min="9987" max="9987" width="20" style="196" customWidth="1"/>
    <col min="9988" max="9988" width="17" style="196" customWidth="1"/>
    <col min="9989" max="9989" width="19" style="196" customWidth="1"/>
    <col min="9990" max="9990" width="17.28515625" style="196" customWidth="1"/>
    <col min="9991" max="9991" width="15" style="196" customWidth="1"/>
    <col min="9992" max="9992" width="17.140625" style="196" customWidth="1"/>
    <col min="9993" max="9993" width="24" style="196" customWidth="1"/>
    <col min="9994" max="9994" width="20.85546875" style="196" customWidth="1"/>
    <col min="9995" max="9995" width="20.140625" style="196" customWidth="1"/>
    <col min="9996" max="9996" width="17" style="196" customWidth="1"/>
    <col min="9997" max="9997" width="19.28515625" style="196" customWidth="1"/>
    <col min="9998" max="9998" width="19.140625" style="196" customWidth="1"/>
    <col min="9999" max="9999" width="20.140625" style="196" customWidth="1"/>
    <col min="10000" max="10000" width="21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91.85546875" style="196" customWidth="1"/>
    <col min="10242" max="10242" width="21.28515625" style="196" customWidth="1"/>
    <col min="10243" max="10243" width="20" style="196" customWidth="1"/>
    <col min="10244" max="10244" width="17" style="196" customWidth="1"/>
    <col min="10245" max="10245" width="19" style="196" customWidth="1"/>
    <col min="10246" max="10246" width="17.28515625" style="196" customWidth="1"/>
    <col min="10247" max="10247" width="15" style="196" customWidth="1"/>
    <col min="10248" max="10248" width="17.140625" style="196" customWidth="1"/>
    <col min="10249" max="10249" width="24" style="196" customWidth="1"/>
    <col min="10250" max="10250" width="20.85546875" style="196" customWidth="1"/>
    <col min="10251" max="10251" width="20.140625" style="196" customWidth="1"/>
    <col min="10252" max="10252" width="17" style="196" customWidth="1"/>
    <col min="10253" max="10253" width="19.28515625" style="196" customWidth="1"/>
    <col min="10254" max="10254" width="19.140625" style="196" customWidth="1"/>
    <col min="10255" max="10255" width="20.140625" style="196" customWidth="1"/>
    <col min="10256" max="10256" width="21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91.85546875" style="196" customWidth="1"/>
    <col min="10498" max="10498" width="21.28515625" style="196" customWidth="1"/>
    <col min="10499" max="10499" width="20" style="196" customWidth="1"/>
    <col min="10500" max="10500" width="17" style="196" customWidth="1"/>
    <col min="10501" max="10501" width="19" style="196" customWidth="1"/>
    <col min="10502" max="10502" width="17.28515625" style="196" customWidth="1"/>
    <col min="10503" max="10503" width="15" style="196" customWidth="1"/>
    <col min="10504" max="10504" width="17.140625" style="196" customWidth="1"/>
    <col min="10505" max="10505" width="24" style="196" customWidth="1"/>
    <col min="10506" max="10506" width="20.85546875" style="196" customWidth="1"/>
    <col min="10507" max="10507" width="20.140625" style="196" customWidth="1"/>
    <col min="10508" max="10508" width="17" style="196" customWidth="1"/>
    <col min="10509" max="10509" width="19.28515625" style="196" customWidth="1"/>
    <col min="10510" max="10510" width="19.140625" style="196" customWidth="1"/>
    <col min="10511" max="10511" width="20.140625" style="196" customWidth="1"/>
    <col min="10512" max="10512" width="21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91.85546875" style="196" customWidth="1"/>
    <col min="10754" max="10754" width="21.28515625" style="196" customWidth="1"/>
    <col min="10755" max="10755" width="20" style="196" customWidth="1"/>
    <col min="10756" max="10756" width="17" style="196" customWidth="1"/>
    <col min="10757" max="10757" width="19" style="196" customWidth="1"/>
    <col min="10758" max="10758" width="17.28515625" style="196" customWidth="1"/>
    <col min="10759" max="10759" width="15" style="196" customWidth="1"/>
    <col min="10760" max="10760" width="17.140625" style="196" customWidth="1"/>
    <col min="10761" max="10761" width="24" style="196" customWidth="1"/>
    <col min="10762" max="10762" width="20.85546875" style="196" customWidth="1"/>
    <col min="10763" max="10763" width="20.140625" style="196" customWidth="1"/>
    <col min="10764" max="10764" width="17" style="196" customWidth="1"/>
    <col min="10765" max="10765" width="19.28515625" style="196" customWidth="1"/>
    <col min="10766" max="10766" width="19.140625" style="196" customWidth="1"/>
    <col min="10767" max="10767" width="20.140625" style="196" customWidth="1"/>
    <col min="10768" max="10768" width="21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91.85546875" style="196" customWidth="1"/>
    <col min="11010" max="11010" width="21.28515625" style="196" customWidth="1"/>
    <col min="11011" max="11011" width="20" style="196" customWidth="1"/>
    <col min="11012" max="11012" width="17" style="196" customWidth="1"/>
    <col min="11013" max="11013" width="19" style="196" customWidth="1"/>
    <col min="11014" max="11014" width="17.28515625" style="196" customWidth="1"/>
    <col min="11015" max="11015" width="15" style="196" customWidth="1"/>
    <col min="11016" max="11016" width="17.140625" style="196" customWidth="1"/>
    <col min="11017" max="11017" width="24" style="196" customWidth="1"/>
    <col min="11018" max="11018" width="20.85546875" style="196" customWidth="1"/>
    <col min="11019" max="11019" width="20.140625" style="196" customWidth="1"/>
    <col min="11020" max="11020" width="17" style="196" customWidth="1"/>
    <col min="11021" max="11021" width="19.28515625" style="196" customWidth="1"/>
    <col min="11022" max="11022" width="19.140625" style="196" customWidth="1"/>
    <col min="11023" max="11023" width="20.140625" style="196" customWidth="1"/>
    <col min="11024" max="11024" width="21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91.85546875" style="196" customWidth="1"/>
    <col min="11266" max="11266" width="21.28515625" style="196" customWidth="1"/>
    <col min="11267" max="11267" width="20" style="196" customWidth="1"/>
    <col min="11268" max="11268" width="17" style="196" customWidth="1"/>
    <col min="11269" max="11269" width="19" style="196" customWidth="1"/>
    <col min="11270" max="11270" width="17.28515625" style="196" customWidth="1"/>
    <col min="11271" max="11271" width="15" style="196" customWidth="1"/>
    <col min="11272" max="11272" width="17.140625" style="196" customWidth="1"/>
    <col min="11273" max="11273" width="24" style="196" customWidth="1"/>
    <col min="11274" max="11274" width="20.85546875" style="196" customWidth="1"/>
    <col min="11275" max="11275" width="20.140625" style="196" customWidth="1"/>
    <col min="11276" max="11276" width="17" style="196" customWidth="1"/>
    <col min="11277" max="11277" width="19.28515625" style="196" customWidth="1"/>
    <col min="11278" max="11278" width="19.140625" style="196" customWidth="1"/>
    <col min="11279" max="11279" width="20.140625" style="196" customWidth="1"/>
    <col min="11280" max="11280" width="21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91.85546875" style="196" customWidth="1"/>
    <col min="11522" max="11522" width="21.28515625" style="196" customWidth="1"/>
    <col min="11523" max="11523" width="20" style="196" customWidth="1"/>
    <col min="11524" max="11524" width="17" style="196" customWidth="1"/>
    <col min="11525" max="11525" width="19" style="196" customWidth="1"/>
    <col min="11526" max="11526" width="17.28515625" style="196" customWidth="1"/>
    <col min="11527" max="11527" width="15" style="196" customWidth="1"/>
    <col min="11528" max="11528" width="17.140625" style="196" customWidth="1"/>
    <col min="11529" max="11529" width="24" style="196" customWidth="1"/>
    <col min="11530" max="11530" width="20.85546875" style="196" customWidth="1"/>
    <col min="11531" max="11531" width="20.140625" style="196" customWidth="1"/>
    <col min="11532" max="11532" width="17" style="196" customWidth="1"/>
    <col min="11533" max="11533" width="19.28515625" style="196" customWidth="1"/>
    <col min="11534" max="11534" width="19.140625" style="196" customWidth="1"/>
    <col min="11535" max="11535" width="20.140625" style="196" customWidth="1"/>
    <col min="11536" max="11536" width="21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91.85546875" style="196" customWidth="1"/>
    <col min="11778" max="11778" width="21.28515625" style="196" customWidth="1"/>
    <col min="11779" max="11779" width="20" style="196" customWidth="1"/>
    <col min="11780" max="11780" width="17" style="196" customWidth="1"/>
    <col min="11781" max="11781" width="19" style="196" customWidth="1"/>
    <col min="11782" max="11782" width="17.28515625" style="196" customWidth="1"/>
    <col min="11783" max="11783" width="15" style="196" customWidth="1"/>
    <col min="11784" max="11784" width="17.140625" style="196" customWidth="1"/>
    <col min="11785" max="11785" width="24" style="196" customWidth="1"/>
    <col min="11786" max="11786" width="20.85546875" style="196" customWidth="1"/>
    <col min="11787" max="11787" width="20.140625" style="196" customWidth="1"/>
    <col min="11788" max="11788" width="17" style="196" customWidth="1"/>
    <col min="11789" max="11789" width="19.28515625" style="196" customWidth="1"/>
    <col min="11790" max="11790" width="19.140625" style="196" customWidth="1"/>
    <col min="11791" max="11791" width="20.140625" style="196" customWidth="1"/>
    <col min="11792" max="11792" width="21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91.85546875" style="196" customWidth="1"/>
    <col min="12034" max="12034" width="21.28515625" style="196" customWidth="1"/>
    <col min="12035" max="12035" width="20" style="196" customWidth="1"/>
    <col min="12036" max="12036" width="17" style="196" customWidth="1"/>
    <col min="12037" max="12037" width="19" style="196" customWidth="1"/>
    <col min="12038" max="12038" width="17.28515625" style="196" customWidth="1"/>
    <col min="12039" max="12039" width="15" style="196" customWidth="1"/>
    <col min="12040" max="12040" width="17.140625" style="196" customWidth="1"/>
    <col min="12041" max="12041" width="24" style="196" customWidth="1"/>
    <col min="12042" max="12042" width="20.85546875" style="196" customWidth="1"/>
    <col min="12043" max="12043" width="20.140625" style="196" customWidth="1"/>
    <col min="12044" max="12044" width="17" style="196" customWidth="1"/>
    <col min="12045" max="12045" width="19.28515625" style="196" customWidth="1"/>
    <col min="12046" max="12046" width="19.140625" style="196" customWidth="1"/>
    <col min="12047" max="12047" width="20.140625" style="196" customWidth="1"/>
    <col min="12048" max="12048" width="21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91.85546875" style="196" customWidth="1"/>
    <col min="12290" max="12290" width="21.28515625" style="196" customWidth="1"/>
    <col min="12291" max="12291" width="20" style="196" customWidth="1"/>
    <col min="12292" max="12292" width="17" style="196" customWidth="1"/>
    <col min="12293" max="12293" width="19" style="196" customWidth="1"/>
    <col min="12294" max="12294" width="17.28515625" style="196" customWidth="1"/>
    <col min="12295" max="12295" width="15" style="196" customWidth="1"/>
    <col min="12296" max="12296" width="17.140625" style="196" customWidth="1"/>
    <col min="12297" max="12297" width="24" style="196" customWidth="1"/>
    <col min="12298" max="12298" width="20.85546875" style="196" customWidth="1"/>
    <col min="12299" max="12299" width="20.140625" style="196" customWidth="1"/>
    <col min="12300" max="12300" width="17" style="196" customWidth="1"/>
    <col min="12301" max="12301" width="19.28515625" style="196" customWidth="1"/>
    <col min="12302" max="12302" width="19.140625" style="196" customWidth="1"/>
    <col min="12303" max="12303" width="20.140625" style="196" customWidth="1"/>
    <col min="12304" max="12304" width="21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91.85546875" style="196" customWidth="1"/>
    <col min="12546" max="12546" width="21.28515625" style="196" customWidth="1"/>
    <col min="12547" max="12547" width="20" style="196" customWidth="1"/>
    <col min="12548" max="12548" width="17" style="196" customWidth="1"/>
    <col min="12549" max="12549" width="19" style="196" customWidth="1"/>
    <col min="12550" max="12550" width="17.28515625" style="196" customWidth="1"/>
    <col min="12551" max="12551" width="15" style="196" customWidth="1"/>
    <col min="12552" max="12552" width="17.140625" style="196" customWidth="1"/>
    <col min="12553" max="12553" width="24" style="196" customWidth="1"/>
    <col min="12554" max="12554" width="20.85546875" style="196" customWidth="1"/>
    <col min="12555" max="12555" width="20.140625" style="196" customWidth="1"/>
    <col min="12556" max="12556" width="17" style="196" customWidth="1"/>
    <col min="12557" max="12557" width="19.28515625" style="196" customWidth="1"/>
    <col min="12558" max="12558" width="19.140625" style="196" customWidth="1"/>
    <col min="12559" max="12559" width="20.140625" style="196" customWidth="1"/>
    <col min="12560" max="12560" width="21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91.85546875" style="196" customWidth="1"/>
    <col min="12802" max="12802" width="21.28515625" style="196" customWidth="1"/>
    <col min="12803" max="12803" width="20" style="196" customWidth="1"/>
    <col min="12804" max="12804" width="17" style="196" customWidth="1"/>
    <col min="12805" max="12805" width="19" style="196" customWidth="1"/>
    <col min="12806" max="12806" width="17.28515625" style="196" customWidth="1"/>
    <col min="12807" max="12807" width="15" style="196" customWidth="1"/>
    <col min="12808" max="12808" width="17.140625" style="196" customWidth="1"/>
    <col min="12809" max="12809" width="24" style="196" customWidth="1"/>
    <col min="12810" max="12810" width="20.85546875" style="196" customWidth="1"/>
    <col min="12811" max="12811" width="20.140625" style="196" customWidth="1"/>
    <col min="12812" max="12812" width="17" style="196" customWidth="1"/>
    <col min="12813" max="12813" width="19.28515625" style="196" customWidth="1"/>
    <col min="12814" max="12814" width="19.140625" style="196" customWidth="1"/>
    <col min="12815" max="12815" width="20.140625" style="196" customWidth="1"/>
    <col min="12816" max="12816" width="21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91.85546875" style="196" customWidth="1"/>
    <col min="13058" max="13058" width="21.28515625" style="196" customWidth="1"/>
    <col min="13059" max="13059" width="20" style="196" customWidth="1"/>
    <col min="13060" max="13060" width="17" style="196" customWidth="1"/>
    <col min="13061" max="13061" width="19" style="196" customWidth="1"/>
    <col min="13062" max="13062" width="17.28515625" style="196" customWidth="1"/>
    <col min="13063" max="13063" width="15" style="196" customWidth="1"/>
    <col min="13064" max="13064" width="17.140625" style="196" customWidth="1"/>
    <col min="13065" max="13065" width="24" style="196" customWidth="1"/>
    <col min="13066" max="13066" width="20.85546875" style="196" customWidth="1"/>
    <col min="13067" max="13067" width="20.140625" style="196" customWidth="1"/>
    <col min="13068" max="13068" width="17" style="196" customWidth="1"/>
    <col min="13069" max="13069" width="19.28515625" style="196" customWidth="1"/>
    <col min="13070" max="13070" width="19.140625" style="196" customWidth="1"/>
    <col min="13071" max="13071" width="20.140625" style="196" customWidth="1"/>
    <col min="13072" max="13072" width="21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91.85546875" style="196" customWidth="1"/>
    <col min="13314" max="13314" width="21.28515625" style="196" customWidth="1"/>
    <col min="13315" max="13315" width="20" style="196" customWidth="1"/>
    <col min="13316" max="13316" width="17" style="196" customWidth="1"/>
    <col min="13317" max="13317" width="19" style="196" customWidth="1"/>
    <col min="13318" max="13318" width="17.28515625" style="196" customWidth="1"/>
    <col min="13319" max="13319" width="15" style="196" customWidth="1"/>
    <col min="13320" max="13320" width="17.140625" style="196" customWidth="1"/>
    <col min="13321" max="13321" width="24" style="196" customWidth="1"/>
    <col min="13322" max="13322" width="20.85546875" style="196" customWidth="1"/>
    <col min="13323" max="13323" width="20.140625" style="196" customWidth="1"/>
    <col min="13324" max="13324" width="17" style="196" customWidth="1"/>
    <col min="13325" max="13325" width="19.28515625" style="196" customWidth="1"/>
    <col min="13326" max="13326" width="19.140625" style="196" customWidth="1"/>
    <col min="13327" max="13327" width="20.140625" style="196" customWidth="1"/>
    <col min="13328" max="13328" width="21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91.85546875" style="196" customWidth="1"/>
    <col min="13570" max="13570" width="21.28515625" style="196" customWidth="1"/>
    <col min="13571" max="13571" width="20" style="196" customWidth="1"/>
    <col min="13572" max="13572" width="17" style="196" customWidth="1"/>
    <col min="13573" max="13573" width="19" style="196" customWidth="1"/>
    <col min="13574" max="13574" width="17.28515625" style="196" customWidth="1"/>
    <col min="13575" max="13575" width="15" style="196" customWidth="1"/>
    <col min="13576" max="13576" width="17.140625" style="196" customWidth="1"/>
    <col min="13577" max="13577" width="24" style="196" customWidth="1"/>
    <col min="13578" max="13578" width="20.85546875" style="196" customWidth="1"/>
    <col min="13579" max="13579" width="20.140625" style="196" customWidth="1"/>
    <col min="13580" max="13580" width="17" style="196" customWidth="1"/>
    <col min="13581" max="13581" width="19.28515625" style="196" customWidth="1"/>
    <col min="13582" max="13582" width="19.140625" style="196" customWidth="1"/>
    <col min="13583" max="13583" width="20.140625" style="196" customWidth="1"/>
    <col min="13584" max="13584" width="21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91.85546875" style="196" customWidth="1"/>
    <col min="13826" max="13826" width="21.28515625" style="196" customWidth="1"/>
    <col min="13827" max="13827" width="20" style="196" customWidth="1"/>
    <col min="13828" max="13828" width="17" style="196" customWidth="1"/>
    <col min="13829" max="13829" width="19" style="196" customWidth="1"/>
    <col min="13830" max="13830" width="17.28515625" style="196" customWidth="1"/>
    <col min="13831" max="13831" width="15" style="196" customWidth="1"/>
    <col min="13832" max="13832" width="17.140625" style="196" customWidth="1"/>
    <col min="13833" max="13833" width="24" style="196" customWidth="1"/>
    <col min="13834" max="13834" width="20.85546875" style="196" customWidth="1"/>
    <col min="13835" max="13835" width="20.140625" style="196" customWidth="1"/>
    <col min="13836" max="13836" width="17" style="196" customWidth="1"/>
    <col min="13837" max="13837" width="19.28515625" style="196" customWidth="1"/>
    <col min="13838" max="13838" width="19.140625" style="196" customWidth="1"/>
    <col min="13839" max="13839" width="20.140625" style="196" customWidth="1"/>
    <col min="13840" max="13840" width="21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91.85546875" style="196" customWidth="1"/>
    <col min="14082" max="14082" width="21.28515625" style="196" customWidth="1"/>
    <col min="14083" max="14083" width="20" style="196" customWidth="1"/>
    <col min="14084" max="14084" width="17" style="196" customWidth="1"/>
    <col min="14085" max="14085" width="19" style="196" customWidth="1"/>
    <col min="14086" max="14086" width="17.28515625" style="196" customWidth="1"/>
    <col min="14087" max="14087" width="15" style="196" customWidth="1"/>
    <col min="14088" max="14088" width="17.140625" style="196" customWidth="1"/>
    <col min="14089" max="14089" width="24" style="196" customWidth="1"/>
    <col min="14090" max="14090" width="20.85546875" style="196" customWidth="1"/>
    <col min="14091" max="14091" width="20.140625" style="196" customWidth="1"/>
    <col min="14092" max="14092" width="17" style="196" customWidth="1"/>
    <col min="14093" max="14093" width="19.28515625" style="196" customWidth="1"/>
    <col min="14094" max="14094" width="19.140625" style="196" customWidth="1"/>
    <col min="14095" max="14095" width="20.140625" style="196" customWidth="1"/>
    <col min="14096" max="14096" width="21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91.85546875" style="196" customWidth="1"/>
    <col min="14338" max="14338" width="21.28515625" style="196" customWidth="1"/>
    <col min="14339" max="14339" width="20" style="196" customWidth="1"/>
    <col min="14340" max="14340" width="17" style="196" customWidth="1"/>
    <col min="14341" max="14341" width="19" style="196" customWidth="1"/>
    <col min="14342" max="14342" width="17.28515625" style="196" customWidth="1"/>
    <col min="14343" max="14343" width="15" style="196" customWidth="1"/>
    <col min="14344" max="14344" width="17.140625" style="196" customWidth="1"/>
    <col min="14345" max="14345" width="24" style="196" customWidth="1"/>
    <col min="14346" max="14346" width="20.85546875" style="196" customWidth="1"/>
    <col min="14347" max="14347" width="20.140625" style="196" customWidth="1"/>
    <col min="14348" max="14348" width="17" style="196" customWidth="1"/>
    <col min="14349" max="14349" width="19.28515625" style="196" customWidth="1"/>
    <col min="14350" max="14350" width="19.140625" style="196" customWidth="1"/>
    <col min="14351" max="14351" width="20.140625" style="196" customWidth="1"/>
    <col min="14352" max="14352" width="21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91.85546875" style="196" customWidth="1"/>
    <col min="14594" max="14594" width="21.28515625" style="196" customWidth="1"/>
    <col min="14595" max="14595" width="20" style="196" customWidth="1"/>
    <col min="14596" max="14596" width="17" style="196" customWidth="1"/>
    <col min="14597" max="14597" width="19" style="196" customWidth="1"/>
    <col min="14598" max="14598" width="17.28515625" style="196" customWidth="1"/>
    <col min="14599" max="14599" width="15" style="196" customWidth="1"/>
    <col min="14600" max="14600" width="17.140625" style="196" customWidth="1"/>
    <col min="14601" max="14601" width="24" style="196" customWidth="1"/>
    <col min="14602" max="14602" width="20.85546875" style="196" customWidth="1"/>
    <col min="14603" max="14603" width="20.140625" style="196" customWidth="1"/>
    <col min="14604" max="14604" width="17" style="196" customWidth="1"/>
    <col min="14605" max="14605" width="19.28515625" style="196" customWidth="1"/>
    <col min="14606" max="14606" width="19.140625" style="196" customWidth="1"/>
    <col min="14607" max="14607" width="20.140625" style="196" customWidth="1"/>
    <col min="14608" max="14608" width="21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91.85546875" style="196" customWidth="1"/>
    <col min="14850" max="14850" width="21.28515625" style="196" customWidth="1"/>
    <col min="14851" max="14851" width="20" style="196" customWidth="1"/>
    <col min="14852" max="14852" width="17" style="196" customWidth="1"/>
    <col min="14853" max="14853" width="19" style="196" customWidth="1"/>
    <col min="14854" max="14854" width="17.28515625" style="196" customWidth="1"/>
    <col min="14855" max="14855" width="15" style="196" customWidth="1"/>
    <col min="14856" max="14856" width="17.140625" style="196" customWidth="1"/>
    <col min="14857" max="14857" width="24" style="196" customWidth="1"/>
    <col min="14858" max="14858" width="20.85546875" style="196" customWidth="1"/>
    <col min="14859" max="14859" width="20.140625" style="196" customWidth="1"/>
    <col min="14860" max="14860" width="17" style="196" customWidth="1"/>
    <col min="14861" max="14861" width="19.28515625" style="196" customWidth="1"/>
    <col min="14862" max="14862" width="19.140625" style="196" customWidth="1"/>
    <col min="14863" max="14863" width="20.140625" style="196" customWidth="1"/>
    <col min="14864" max="14864" width="21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91.85546875" style="196" customWidth="1"/>
    <col min="15106" max="15106" width="21.28515625" style="196" customWidth="1"/>
    <col min="15107" max="15107" width="20" style="196" customWidth="1"/>
    <col min="15108" max="15108" width="17" style="196" customWidth="1"/>
    <col min="15109" max="15109" width="19" style="196" customWidth="1"/>
    <col min="15110" max="15110" width="17.28515625" style="196" customWidth="1"/>
    <col min="15111" max="15111" width="15" style="196" customWidth="1"/>
    <col min="15112" max="15112" width="17.140625" style="196" customWidth="1"/>
    <col min="15113" max="15113" width="24" style="196" customWidth="1"/>
    <col min="15114" max="15114" width="20.85546875" style="196" customWidth="1"/>
    <col min="15115" max="15115" width="20.140625" style="196" customWidth="1"/>
    <col min="15116" max="15116" width="17" style="196" customWidth="1"/>
    <col min="15117" max="15117" width="19.28515625" style="196" customWidth="1"/>
    <col min="15118" max="15118" width="19.140625" style="196" customWidth="1"/>
    <col min="15119" max="15119" width="20.140625" style="196" customWidth="1"/>
    <col min="15120" max="15120" width="21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91.85546875" style="196" customWidth="1"/>
    <col min="15362" max="15362" width="21.28515625" style="196" customWidth="1"/>
    <col min="15363" max="15363" width="20" style="196" customWidth="1"/>
    <col min="15364" max="15364" width="17" style="196" customWidth="1"/>
    <col min="15365" max="15365" width="19" style="196" customWidth="1"/>
    <col min="15366" max="15366" width="17.28515625" style="196" customWidth="1"/>
    <col min="15367" max="15367" width="15" style="196" customWidth="1"/>
    <col min="15368" max="15368" width="17.140625" style="196" customWidth="1"/>
    <col min="15369" max="15369" width="24" style="196" customWidth="1"/>
    <col min="15370" max="15370" width="20.85546875" style="196" customWidth="1"/>
    <col min="15371" max="15371" width="20.140625" style="196" customWidth="1"/>
    <col min="15372" max="15372" width="17" style="196" customWidth="1"/>
    <col min="15373" max="15373" width="19.28515625" style="196" customWidth="1"/>
    <col min="15374" max="15374" width="19.140625" style="196" customWidth="1"/>
    <col min="15375" max="15375" width="20.140625" style="196" customWidth="1"/>
    <col min="15376" max="15376" width="21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91.85546875" style="196" customWidth="1"/>
    <col min="15618" max="15618" width="21.28515625" style="196" customWidth="1"/>
    <col min="15619" max="15619" width="20" style="196" customWidth="1"/>
    <col min="15620" max="15620" width="17" style="196" customWidth="1"/>
    <col min="15621" max="15621" width="19" style="196" customWidth="1"/>
    <col min="15622" max="15622" width="17.28515625" style="196" customWidth="1"/>
    <col min="15623" max="15623" width="15" style="196" customWidth="1"/>
    <col min="15624" max="15624" width="17.140625" style="196" customWidth="1"/>
    <col min="15625" max="15625" width="24" style="196" customWidth="1"/>
    <col min="15626" max="15626" width="20.85546875" style="196" customWidth="1"/>
    <col min="15627" max="15627" width="20.140625" style="196" customWidth="1"/>
    <col min="15628" max="15628" width="17" style="196" customWidth="1"/>
    <col min="15629" max="15629" width="19.28515625" style="196" customWidth="1"/>
    <col min="15630" max="15630" width="19.140625" style="196" customWidth="1"/>
    <col min="15631" max="15631" width="20.140625" style="196" customWidth="1"/>
    <col min="15632" max="15632" width="21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91.85546875" style="196" customWidth="1"/>
    <col min="15874" max="15874" width="21.28515625" style="196" customWidth="1"/>
    <col min="15875" max="15875" width="20" style="196" customWidth="1"/>
    <col min="15876" max="15876" width="17" style="196" customWidth="1"/>
    <col min="15877" max="15877" width="19" style="196" customWidth="1"/>
    <col min="15878" max="15878" width="17.28515625" style="196" customWidth="1"/>
    <col min="15879" max="15879" width="15" style="196" customWidth="1"/>
    <col min="15880" max="15880" width="17.140625" style="196" customWidth="1"/>
    <col min="15881" max="15881" width="24" style="196" customWidth="1"/>
    <col min="15882" max="15882" width="20.85546875" style="196" customWidth="1"/>
    <col min="15883" max="15883" width="20.140625" style="196" customWidth="1"/>
    <col min="15884" max="15884" width="17" style="196" customWidth="1"/>
    <col min="15885" max="15885" width="19.28515625" style="196" customWidth="1"/>
    <col min="15886" max="15886" width="19.140625" style="196" customWidth="1"/>
    <col min="15887" max="15887" width="20.140625" style="196" customWidth="1"/>
    <col min="15888" max="15888" width="21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91.85546875" style="196" customWidth="1"/>
    <col min="16130" max="16130" width="21.28515625" style="196" customWidth="1"/>
    <col min="16131" max="16131" width="20" style="196" customWidth="1"/>
    <col min="16132" max="16132" width="17" style="196" customWidth="1"/>
    <col min="16133" max="16133" width="19" style="196" customWidth="1"/>
    <col min="16134" max="16134" width="17.28515625" style="196" customWidth="1"/>
    <col min="16135" max="16135" width="15" style="196" customWidth="1"/>
    <col min="16136" max="16136" width="17.140625" style="196" customWidth="1"/>
    <col min="16137" max="16137" width="24" style="196" customWidth="1"/>
    <col min="16138" max="16138" width="20.85546875" style="196" customWidth="1"/>
    <col min="16139" max="16139" width="20.140625" style="196" customWidth="1"/>
    <col min="16140" max="16140" width="17" style="196" customWidth="1"/>
    <col min="16141" max="16141" width="19.28515625" style="196" customWidth="1"/>
    <col min="16142" max="16142" width="19.140625" style="196" customWidth="1"/>
    <col min="16143" max="16143" width="20.140625" style="196" customWidth="1"/>
    <col min="16144" max="16144" width="21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22.5" customHeight="1" x14ac:dyDescent="0.35">
      <c r="A1" s="1676"/>
      <c r="B1" s="1676"/>
      <c r="C1" s="1676"/>
      <c r="D1" s="1676"/>
      <c r="E1" s="1676"/>
      <c r="F1" s="1676"/>
      <c r="G1" s="1676"/>
      <c r="H1" s="1676"/>
      <c r="I1" s="1676"/>
      <c r="J1" s="1676"/>
      <c r="K1" s="1676"/>
      <c r="L1" s="1676"/>
      <c r="M1" s="1676"/>
      <c r="N1" s="1676"/>
      <c r="O1" s="1676"/>
      <c r="P1" s="1676"/>
      <c r="Q1" s="195"/>
      <c r="R1" s="195"/>
      <c r="S1" s="195"/>
      <c r="T1" s="195"/>
    </row>
    <row r="2" spans="1:42" ht="47.25" customHeight="1" x14ac:dyDescent="0.35">
      <c r="A2" s="1677" t="s">
        <v>74</v>
      </c>
      <c r="B2" s="1678"/>
      <c r="C2" s="1678"/>
      <c r="D2" s="1678"/>
      <c r="E2" s="1678"/>
      <c r="F2" s="1678"/>
      <c r="G2" s="1678"/>
      <c r="H2" s="1678"/>
      <c r="I2" s="1678"/>
      <c r="J2" s="1678"/>
      <c r="K2" s="1678"/>
      <c r="L2" s="1678"/>
      <c r="M2" s="1678"/>
      <c r="N2" s="1678"/>
      <c r="O2" s="1678"/>
      <c r="P2" s="1678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6.25" customHeight="1" x14ac:dyDescent="0.45">
      <c r="A3" s="1679" t="s">
        <v>120</v>
      </c>
      <c r="B3" s="1679"/>
      <c r="C3" s="1679"/>
      <c r="D3" s="1679"/>
      <c r="E3" s="1679"/>
      <c r="F3" s="1679"/>
      <c r="G3" s="1679"/>
      <c r="H3" s="1679"/>
      <c r="I3" s="1679"/>
      <c r="J3" s="1679"/>
      <c r="K3" s="1679"/>
      <c r="L3" s="1679"/>
      <c r="M3" s="1679"/>
      <c r="N3" s="1679"/>
      <c r="O3" s="1679"/>
      <c r="P3" s="1679"/>
      <c r="Q3" s="1145"/>
      <c r="R3" s="1145"/>
    </row>
    <row r="4" spans="1:42" ht="33" customHeight="1" thickBot="1" x14ac:dyDescent="0.4">
      <c r="A4" s="198"/>
    </row>
    <row r="5" spans="1:42" ht="71.25" customHeight="1" thickBot="1" x14ac:dyDescent="0.4">
      <c r="A5" s="1680" t="s">
        <v>7</v>
      </c>
      <c r="B5" s="1682" t="s">
        <v>0</v>
      </c>
      <c r="C5" s="1683"/>
      <c r="D5" s="1684"/>
      <c r="E5" s="1682" t="s">
        <v>1</v>
      </c>
      <c r="F5" s="1683"/>
      <c r="G5" s="1684"/>
      <c r="H5" s="1682" t="s">
        <v>2</v>
      </c>
      <c r="I5" s="1683"/>
      <c r="J5" s="1684"/>
      <c r="K5" s="1682" t="s">
        <v>3</v>
      </c>
      <c r="L5" s="1683"/>
      <c r="M5" s="1684"/>
      <c r="N5" s="1673" t="s">
        <v>22</v>
      </c>
      <c r="O5" s="1674"/>
      <c r="P5" s="1675"/>
      <c r="Q5" s="199"/>
      <c r="R5" s="199"/>
    </row>
    <row r="6" spans="1:42" ht="80.25" customHeight="1" thickBot="1" x14ac:dyDescent="0.4">
      <c r="A6" s="1681"/>
      <c r="B6" s="1253" t="s">
        <v>16</v>
      </c>
      <c r="C6" s="1253" t="s">
        <v>17</v>
      </c>
      <c r="D6" s="1254" t="s">
        <v>4</v>
      </c>
      <c r="E6" s="1253" t="s">
        <v>16</v>
      </c>
      <c r="F6" s="1253" t="s">
        <v>17</v>
      </c>
      <c r="G6" s="1254" t="s">
        <v>4</v>
      </c>
      <c r="H6" s="1253" t="s">
        <v>16</v>
      </c>
      <c r="I6" s="1253" t="s">
        <v>17</v>
      </c>
      <c r="J6" s="1254" t="s">
        <v>4</v>
      </c>
      <c r="K6" s="1253" t="s">
        <v>16</v>
      </c>
      <c r="L6" s="1253" t="s">
        <v>17</v>
      </c>
      <c r="M6" s="1254" t="s">
        <v>4</v>
      </c>
      <c r="N6" s="1253" t="s">
        <v>16</v>
      </c>
      <c r="O6" s="1253" t="s">
        <v>17</v>
      </c>
      <c r="P6" s="610" t="s">
        <v>4</v>
      </c>
      <c r="Q6" s="199"/>
      <c r="R6" s="199"/>
    </row>
    <row r="7" spans="1:42" ht="38.25" customHeight="1" thickBot="1" x14ac:dyDescent="0.4">
      <c r="A7" s="793" t="s">
        <v>13</v>
      </c>
      <c r="B7" s="794"/>
      <c r="C7" s="795"/>
      <c r="D7" s="796"/>
      <c r="E7" s="797"/>
      <c r="F7" s="795"/>
      <c r="G7" s="798"/>
      <c r="H7" s="794"/>
      <c r="I7" s="795"/>
      <c r="J7" s="796"/>
      <c r="K7" s="797"/>
      <c r="L7" s="795"/>
      <c r="M7" s="798"/>
      <c r="N7" s="799"/>
      <c r="O7" s="795"/>
      <c r="P7" s="800"/>
      <c r="Q7" s="199"/>
      <c r="R7" s="199"/>
    </row>
    <row r="8" spans="1:42" ht="38.25" customHeight="1" thickBot="1" x14ac:dyDescent="0.4">
      <c r="A8" s="937" t="s">
        <v>50</v>
      </c>
      <c r="B8" s="304">
        <f>B13+B12+B11+B9+B10</f>
        <v>0</v>
      </c>
      <c r="C8" s="304">
        <f t="shared" ref="C8:P8" si="0">C13+C12+C11+C9+C10</f>
        <v>19</v>
      </c>
      <c r="D8" s="304">
        <f t="shared" si="0"/>
        <v>19</v>
      </c>
      <c r="E8" s="304">
        <f t="shared" si="0"/>
        <v>0</v>
      </c>
      <c r="F8" s="304">
        <f t="shared" si="0"/>
        <v>15</v>
      </c>
      <c r="G8" s="304">
        <f t="shared" si="0"/>
        <v>15</v>
      </c>
      <c r="H8" s="304">
        <f t="shared" si="0"/>
        <v>10</v>
      </c>
      <c r="I8" s="304">
        <f t="shared" si="0"/>
        <v>26</v>
      </c>
      <c r="J8" s="304">
        <f t="shared" si="0"/>
        <v>36</v>
      </c>
      <c r="K8" s="304">
        <f t="shared" si="0"/>
        <v>0</v>
      </c>
      <c r="L8" s="304">
        <f t="shared" si="0"/>
        <v>0</v>
      </c>
      <c r="M8" s="304">
        <f t="shared" si="0"/>
        <v>0</v>
      </c>
      <c r="N8" s="304">
        <f t="shared" si="0"/>
        <v>10</v>
      </c>
      <c r="O8" s="304">
        <f t="shared" si="0"/>
        <v>60</v>
      </c>
      <c r="P8" s="304">
        <f t="shared" si="0"/>
        <v>70</v>
      </c>
      <c r="Q8" s="199"/>
      <c r="R8" s="199"/>
    </row>
    <row r="9" spans="1:42" ht="44.25" customHeight="1" x14ac:dyDescent="0.35">
      <c r="A9" s="987" t="s">
        <v>18</v>
      </c>
      <c r="B9" s="91">
        <v>0</v>
      </c>
      <c r="C9" s="92">
        <v>1</v>
      </c>
      <c r="D9" s="93">
        <f>C9+B9</f>
        <v>1</v>
      </c>
      <c r="E9" s="94">
        <v>0</v>
      </c>
      <c r="F9" s="92">
        <v>2</v>
      </c>
      <c r="G9" s="95">
        <f>E9+F9</f>
        <v>2</v>
      </c>
      <c r="H9" s="91">
        <v>0</v>
      </c>
      <c r="I9" s="92">
        <v>4</v>
      </c>
      <c r="J9" s="93">
        <f>H9+I9</f>
        <v>4</v>
      </c>
      <c r="K9" s="94">
        <v>0</v>
      </c>
      <c r="L9" s="92">
        <v>0</v>
      </c>
      <c r="M9" s="96">
        <v>0</v>
      </c>
      <c r="N9" s="248">
        <f t="shared" ref="N9:N19" si="1">B9+E9+H9+K9</f>
        <v>0</v>
      </c>
      <c r="O9" s="248">
        <f>C9+F9+I9+L9</f>
        <v>7</v>
      </c>
      <c r="P9" s="802">
        <f>SUM(N9:O9)</f>
        <v>7</v>
      </c>
      <c r="Q9" s="199"/>
      <c r="R9" s="199"/>
    </row>
    <row r="10" spans="1:42" ht="68.25" customHeight="1" x14ac:dyDescent="0.35">
      <c r="A10" s="988" t="s">
        <v>87</v>
      </c>
      <c r="B10" s="91">
        <v>0</v>
      </c>
      <c r="C10" s="92">
        <v>2</v>
      </c>
      <c r="D10" s="93">
        <f>C10+B10</f>
        <v>2</v>
      </c>
      <c r="E10" s="94">
        <v>0</v>
      </c>
      <c r="F10" s="92">
        <v>0</v>
      </c>
      <c r="G10" s="95">
        <f>E10+F10</f>
        <v>0</v>
      </c>
      <c r="H10" s="91">
        <v>0</v>
      </c>
      <c r="I10" s="92">
        <v>0</v>
      </c>
      <c r="J10" s="93">
        <f>H10+I10</f>
        <v>0</v>
      </c>
      <c r="K10" s="94">
        <v>0</v>
      </c>
      <c r="L10" s="92">
        <v>0</v>
      </c>
      <c r="M10" s="96">
        <v>0</v>
      </c>
      <c r="N10" s="248">
        <f t="shared" si="1"/>
        <v>0</v>
      </c>
      <c r="O10" s="248">
        <f>C10+F10+I10+L10</f>
        <v>2</v>
      </c>
      <c r="P10" s="802">
        <f>SUM(N10:O10)</f>
        <v>2</v>
      </c>
      <c r="Q10" s="199"/>
      <c r="R10" s="199"/>
    </row>
    <row r="11" spans="1:42" ht="104.25" customHeight="1" x14ac:dyDescent="0.35">
      <c r="A11" s="988" t="s">
        <v>106</v>
      </c>
      <c r="B11" s="91">
        <v>0</v>
      </c>
      <c r="C11" s="92">
        <v>1</v>
      </c>
      <c r="D11" s="93">
        <f>C11+B11</f>
        <v>1</v>
      </c>
      <c r="E11" s="94">
        <v>0</v>
      </c>
      <c r="F11" s="92">
        <v>1</v>
      </c>
      <c r="G11" s="95">
        <f>E11+F11</f>
        <v>1</v>
      </c>
      <c r="H11" s="91">
        <v>10</v>
      </c>
      <c r="I11" s="92">
        <v>6</v>
      </c>
      <c r="J11" s="93">
        <f>H11+I11</f>
        <v>16</v>
      </c>
      <c r="K11" s="94">
        <v>0</v>
      </c>
      <c r="L11" s="92">
        <v>0</v>
      </c>
      <c r="M11" s="96">
        <v>0</v>
      </c>
      <c r="N11" s="248">
        <f t="shared" si="1"/>
        <v>10</v>
      </c>
      <c r="O11" s="248">
        <f>C11+F11+I11+L11</f>
        <v>8</v>
      </c>
      <c r="P11" s="802">
        <f>SUM(N11:O11)</f>
        <v>18</v>
      </c>
      <c r="Q11" s="199"/>
      <c r="R11" s="199"/>
    </row>
    <row r="12" spans="1:42" ht="48.75" customHeight="1" x14ac:dyDescent="0.35">
      <c r="A12" s="988" t="s">
        <v>20</v>
      </c>
      <c r="B12" s="91">
        <v>0</v>
      </c>
      <c r="C12" s="92">
        <v>15</v>
      </c>
      <c r="D12" s="93">
        <f>C12+B12</f>
        <v>15</v>
      </c>
      <c r="E12" s="94">
        <v>0</v>
      </c>
      <c r="F12" s="92">
        <v>12</v>
      </c>
      <c r="G12" s="95">
        <f>E12+F12</f>
        <v>12</v>
      </c>
      <c r="H12" s="91">
        <v>0</v>
      </c>
      <c r="I12" s="92">
        <v>16</v>
      </c>
      <c r="J12" s="93">
        <f>H12+I12</f>
        <v>16</v>
      </c>
      <c r="K12" s="94">
        <v>0</v>
      </c>
      <c r="L12" s="92">
        <v>0</v>
      </c>
      <c r="M12" s="96">
        <v>0</v>
      </c>
      <c r="N12" s="248">
        <f t="shared" si="1"/>
        <v>0</v>
      </c>
      <c r="O12" s="248">
        <f>C12+F12+I12+L12</f>
        <v>43</v>
      </c>
      <c r="P12" s="802">
        <f>SUM(N12:O12)</f>
        <v>43</v>
      </c>
      <c r="Q12" s="199"/>
      <c r="R12" s="199"/>
    </row>
    <row r="13" spans="1:42" ht="44.25" customHeight="1" thickBot="1" x14ac:dyDescent="0.4">
      <c r="A13" s="989" t="s">
        <v>21</v>
      </c>
      <c r="B13" s="142">
        <v>0</v>
      </c>
      <c r="C13" s="143">
        <v>0</v>
      </c>
      <c r="D13" s="144">
        <f>C13+B13</f>
        <v>0</v>
      </c>
      <c r="E13" s="145">
        <v>0</v>
      </c>
      <c r="F13" s="143">
        <v>0</v>
      </c>
      <c r="G13" s="146">
        <f>E13+F13</f>
        <v>0</v>
      </c>
      <c r="H13" s="142">
        <v>0</v>
      </c>
      <c r="I13" s="143">
        <v>0</v>
      </c>
      <c r="J13" s="144">
        <f>H13+I13</f>
        <v>0</v>
      </c>
      <c r="K13" s="145">
        <v>0</v>
      </c>
      <c r="L13" s="143">
        <v>0</v>
      </c>
      <c r="M13" s="147">
        <v>0</v>
      </c>
      <c r="N13" s="249">
        <f t="shared" si="1"/>
        <v>0</v>
      </c>
      <c r="O13" s="249">
        <f>C13+F13+I13+L13</f>
        <v>0</v>
      </c>
      <c r="P13" s="250">
        <f>SUM(N13:O13)</f>
        <v>0</v>
      </c>
      <c r="Q13" s="199"/>
      <c r="R13" s="199"/>
    </row>
    <row r="14" spans="1:42" ht="44.25" customHeight="1" thickBot="1" x14ac:dyDescent="0.4">
      <c r="A14" s="990" t="s">
        <v>51</v>
      </c>
      <c r="B14" s="304">
        <f>B19+B18+B17+B15</f>
        <v>78</v>
      </c>
      <c r="C14" s="304">
        <f>C15+C16+C17+C18+C19</f>
        <v>62</v>
      </c>
      <c r="D14" s="304">
        <f t="shared" ref="D14:P14" si="2">D19+D18+D17+D15+D16</f>
        <v>140</v>
      </c>
      <c r="E14" s="304">
        <f t="shared" si="2"/>
        <v>120</v>
      </c>
      <c r="F14" s="304">
        <f t="shared" si="2"/>
        <v>37</v>
      </c>
      <c r="G14" s="304">
        <f t="shared" si="2"/>
        <v>157</v>
      </c>
      <c r="H14" s="304">
        <f t="shared" si="2"/>
        <v>113</v>
      </c>
      <c r="I14" s="304">
        <f t="shared" si="2"/>
        <v>18</v>
      </c>
      <c r="J14" s="304">
        <f t="shared" si="2"/>
        <v>131</v>
      </c>
      <c r="K14" s="304">
        <f t="shared" si="2"/>
        <v>105</v>
      </c>
      <c r="L14" s="304">
        <f t="shared" si="2"/>
        <v>25</v>
      </c>
      <c r="M14" s="304">
        <f t="shared" si="2"/>
        <v>130</v>
      </c>
      <c r="N14" s="304">
        <f t="shared" si="2"/>
        <v>416</v>
      </c>
      <c r="O14" s="304">
        <f t="shared" si="2"/>
        <v>142</v>
      </c>
      <c r="P14" s="304">
        <f t="shared" si="2"/>
        <v>558</v>
      </c>
      <c r="Q14" s="199"/>
      <c r="R14" s="199"/>
    </row>
    <row r="15" spans="1:42" ht="38.25" customHeight="1" x14ac:dyDescent="0.35">
      <c r="A15" s="548" t="s">
        <v>18</v>
      </c>
      <c r="B15" s="91">
        <v>14</v>
      </c>
      <c r="C15" s="92">
        <v>4</v>
      </c>
      <c r="D15" s="93">
        <f>C15+B15</f>
        <v>18</v>
      </c>
      <c r="E15" s="94">
        <v>23</v>
      </c>
      <c r="F15" s="92">
        <v>3</v>
      </c>
      <c r="G15" s="95">
        <f>E15+F15</f>
        <v>26</v>
      </c>
      <c r="H15" s="91">
        <v>22</v>
      </c>
      <c r="I15" s="92">
        <v>0</v>
      </c>
      <c r="J15" s="93">
        <f>H15+I15</f>
        <v>22</v>
      </c>
      <c r="K15" s="94">
        <v>21</v>
      </c>
      <c r="L15" s="92">
        <v>1</v>
      </c>
      <c r="M15" s="96">
        <f>K15+L15</f>
        <v>22</v>
      </c>
      <c r="N15" s="802">
        <f t="shared" si="1"/>
        <v>80</v>
      </c>
      <c r="O15" s="802">
        <f>C15+F15+I15+L15</f>
        <v>8</v>
      </c>
      <c r="P15" s="627">
        <f>N15+O15</f>
        <v>88</v>
      </c>
      <c r="Q15" s="199"/>
      <c r="R15" s="199"/>
    </row>
    <row r="16" spans="1:42" ht="66.75" customHeight="1" x14ac:dyDescent="0.35">
      <c r="A16" s="72" t="s">
        <v>87</v>
      </c>
      <c r="B16" s="91">
        <v>0</v>
      </c>
      <c r="C16" s="92">
        <v>10</v>
      </c>
      <c r="D16" s="93">
        <f>C16+B16</f>
        <v>10</v>
      </c>
      <c r="E16" s="94">
        <v>0</v>
      </c>
      <c r="F16" s="92">
        <v>23</v>
      </c>
      <c r="G16" s="95">
        <f>E16+F16</f>
        <v>23</v>
      </c>
      <c r="H16" s="91">
        <v>0</v>
      </c>
      <c r="I16" s="92">
        <v>0</v>
      </c>
      <c r="J16" s="93">
        <v>0</v>
      </c>
      <c r="K16" s="94">
        <v>0</v>
      </c>
      <c r="L16" s="92">
        <v>0</v>
      </c>
      <c r="M16" s="96">
        <v>0</v>
      </c>
      <c r="N16" s="802">
        <f t="shared" si="1"/>
        <v>0</v>
      </c>
      <c r="O16" s="802">
        <f>C16+F16+I16+L16</f>
        <v>33</v>
      </c>
      <c r="P16" s="627">
        <f>N16+O16</f>
        <v>33</v>
      </c>
      <c r="Q16" s="199"/>
      <c r="R16" s="199"/>
    </row>
    <row r="17" spans="1:18" ht="111.75" customHeight="1" x14ac:dyDescent="0.35">
      <c r="A17" s="72" t="s">
        <v>106</v>
      </c>
      <c r="B17" s="91">
        <v>20</v>
      </c>
      <c r="C17" s="92">
        <v>4</v>
      </c>
      <c r="D17" s="93">
        <f>C17+B17</f>
        <v>24</v>
      </c>
      <c r="E17" s="94">
        <v>34</v>
      </c>
      <c r="F17" s="92">
        <v>9</v>
      </c>
      <c r="G17" s="95">
        <f>E17+F17</f>
        <v>43</v>
      </c>
      <c r="H17" s="91">
        <v>25</v>
      </c>
      <c r="I17" s="92">
        <v>8</v>
      </c>
      <c r="J17" s="93">
        <f>H17+I17</f>
        <v>33</v>
      </c>
      <c r="K17" s="94">
        <v>27</v>
      </c>
      <c r="L17" s="92">
        <v>12</v>
      </c>
      <c r="M17" s="96">
        <f>K17+L17</f>
        <v>39</v>
      </c>
      <c r="N17" s="802">
        <f t="shared" si="1"/>
        <v>106</v>
      </c>
      <c r="O17" s="802">
        <f>C17+F17+I17+L17</f>
        <v>33</v>
      </c>
      <c r="P17" s="627">
        <f>N17+O17</f>
        <v>139</v>
      </c>
      <c r="Q17" s="199"/>
      <c r="R17" s="199"/>
    </row>
    <row r="18" spans="1:18" ht="56.25" customHeight="1" x14ac:dyDescent="0.35">
      <c r="A18" s="72" t="s">
        <v>20</v>
      </c>
      <c r="B18" s="91">
        <v>30</v>
      </c>
      <c r="C18" s="92">
        <v>40</v>
      </c>
      <c r="D18" s="93">
        <f>C18+B18</f>
        <v>70</v>
      </c>
      <c r="E18" s="94">
        <v>41</v>
      </c>
      <c r="F18" s="92">
        <v>2</v>
      </c>
      <c r="G18" s="95">
        <f>E18+F18</f>
        <v>43</v>
      </c>
      <c r="H18" s="91">
        <v>49</v>
      </c>
      <c r="I18" s="92">
        <v>10</v>
      </c>
      <c r="J18" s="93">
        <f>H18+I18</f>
        <v>59</v>
      </c>
      <c r="K18" s="94">
        <v>43</v>
      </c>
      <c r="L18" s="92">
        <v>11</v>
      </c>
      <c r="M18" s="96">
        <f>K18+L18</f>
        <v>54</v>
      </c>
      <c r="N18" s="802">
        <f t="shared" si="1"/>
        <v>163</v>
      </c>
      <c r="O18" s="802">
        <f>C18+F18+I18+L18</f>
        <v>63</v>
      </c>
      <c r="P18" s="627">
        <f>N18+O18</f>
        <v>226</v>
      </c>
      <c r="Q18" s="199"/>
      <c r="R18" s="199"/>
    </row>
    <row r="19" spans="1:18" ht="45.75" customHeight="1" thickBot="1" x14ac:dyDescent="0.4">
      <c r="A19" s="72" t="s">
        <v>21</v>
      </c>
      <c r="B19" s="97">
        <v>14</v>
      </c>
      <c r="C19" s="98">
        <v>4</v>
      </c>
      <c r="D19" s="93">
        <f>C19+B19</f>
        <v>18</v>
      </c>
      <c r="E19" s="628">
        <v>22</v>
      </c>
      <c r="F19" s="98">
        <v>0</v>
      </c>
      <c r="G19" s="629">
        <f>E19+F19</f>
        <v>22</v>
      </c>
      <c r="H19" s="97">
        <v>17</v>
      </c>
      <c r="I19" s="98">
        <v>0</v>
      </c>
      <c r="J19" s="630">
        <f>H19+I19</f>
        <v>17</v>
      </c>
      <c r="K19" s="628">
        <v>14</v>
      </c>
      <c r="L19" s="98">
        <v>1</v>
      </c>
      <c r="M19" s="631">
        <f>K19+L19</f>
        <v>15</v>
      </c>
      <c r="N19" s="802">
        <f t="shared" si="1"/>
        <v>67</v>
      </c>
      <c r="O19" s="802">
        <f>C19+F19+I19+L19</f>
        <v>5</v>
      </c>
      <c r="P19" s="627">
        <f>N19+O19</f>
        <v>72</v>
      </c>
      <c r="Q19" s="199"/>
      <c r="R19" s="199"/>
    </row>
    <row r="20" spans="1:18" ht="55.5" customHeight="1" thickBot="1" x14ac:dyDescent="0.4">
      <c r="A20" s="922" t="s">
        <v>10</v>
      </c>
      <c r="B20" s="304">
        <f t="shared" ref="B20:P20" si="3">B8+B14</f>
        <v>78</v>
      </c>
      <c r="C20" s="304">
        <f t="shared" si="3"/>
        <v>81</v>
      </c>
      <c r="D20" s="304">
        <f t="shared" si="3"/>
        <v>159</v>
      </c>
      <c r="E20" s="304">
        <f t="shared" si="3"/>
        <v>120</v>
      </c>
      <c r="F20" s="304">
        <f t="shared" si="3"/>
        <v>52</v>
      </c>
      <c r="G20" s="304">
        <f t="shared" si="3"/>
        <v>172</v>
      </c>
      <c r="H20" s="304">
        <f t="shared" si="3"/>
        <v>123</v>
      </c>
      <c r="I20" s="304">
        <f t="shared" si="3"/>
        <v>44</v>
      </c>
      <c r="J20" s="304">
        <f t="shared" si="3"/>
        <v>167</v>
      </c>
      <c r="K20" s="304">
        <f t="shared" si="3"/>
        <v>105</v>
      </c>
      <c r="L20" s="304">
        <f t="shared" si="3"/>
        <v>25</v>
      </c>
      <c r="M20" s="304">
        <f t="shared" si="3"/>
        <v>130</v>
      </c>
      <c r="N20" s="305">
        <f t="shared" si="3"/>
        <v>426</v>
      </c>
      <c r="O20" s="305">
        <f t="shared" si="3"/>
        <v>202</v>
      </c>
      <c r="P20" s="305">
        <f t="shared" si="3"/>
        <v>628</v>
      </c>
      <c r="Q20" s="199"/>
      <c r="R20" s="199"/>
    </row>
    <row r="21" spans="1:18" ht="41.25" customHeight="1" thickBot="1" x14ac:dyDescent="0.4">
      <c r="A21" s="922" t="s">
        <v>14</v>
      </c>
      <c r="B21" s="99"/>
      <c r="C21" s="923"/>
      <c r="D21" s="924"/>
      <c r="E21" s="100"/>
      <c r="F21" s="90"/>
      <c r="G21" s="89"/>
      <c r="H21" s="99"/>
      <c r="I21" s="923"/>
      <c r="J21" s="924"/>
      <c r="K21" s="100"/>
      <c r="L21" s="90"/>
      <c r="M21" s="90"/>
      <c r="N21" s="306"/>
      <c r="O21" s="1215"/>
      <c r="P21" s="101"/>
      <c r="Q21" s="199"/>
      <c r="R21" s="199"/>
    </row>
    <row r="22" spans="1:18" ht="43.5" customHeight="1" thickBot="1" x14ac:dyDescent="0.4">
      <c r="A22" s="922" t="s">
        <v>9</v>
      </c>
      <c r="B22" s="102"/>
      <c r="C22" s="103"/>
      <c r="D22" s="104"/>
      <c r="E22" s="1216"/>
      <c r="F22" s="1217"/>
      <c r="G22" s="1218"/>
      <c r="H22" s="102"/>
      <c r="I22" s="105" t="s">
        <v>5</v>
      </c>
      <c r="J22" s="104"/>
      <c r="K22" s="1216"/>
      <c r="L22" s="1217"/>
      <c r="M22" s="1219"/>
      <c r="N22" s="1220"/>
      <c r="O22" s="1221"/>
      <c r="P22" s="1222"/>
      <c r="Q22" s="199"/>
      <c r="R22" s="199"/>
    </row>
    <row r="23" spans="1:18" ht="45.75" customHeight="1" thickBot="1" x14ac:dyDescent="0.4">
      <c r="A23" s="807" t="s">
        <v>50</v>
      </c>
      <c r="B23" s="304">
        <f>B24+B25+B26+B27+B28</f>
        <v>0</v>
      </c>
      <c r="C23" s="304">
        <f t="shared" ref="C23:P23" si="4">C24+C25+C26+C27+C28</f>
        <v>19</v>
      </c>
      <c r="D23" s="304">
        <f t="shared" si="4"/>
        <v>19</v>
      </c>
      <c r="E23" s="304">
        <f t="shared" si="4"/>
        <v>0</v>
      </c>
      <c r="F23" s="304">
        <f t="shared" si="4"/>
        <v>15</v>
      </c>
      <c r="G23" s="304">
        <f t="shared" si="4"/>
        <v>15</v>
      </c>
      <c r="H23" s="304">
        <f t="shared" si="4"/>
        <v>10</v>
      </c>
      <c r="I23" s="304">
        <f t="shared" si="4"/>
        <v>26</v>
      </c>
      <c r="J23" s="304">
        <f t="shared" si="4"/>
        <v>36</v>
      </c>
      <c r="K23" s="304">
        <f t="shared" si="4"/>
        <v>0</v>
      </c>
      <c r="L23" s="304">
        <f t="shared" si="4"/>
        <v>0</v>
      </c>
      <c r="M23" s="304">
        <f t="shared" si="4"/>
        <v>0</v>
      </c>
      <c r="N23" s="304">
        <f t="shared" si="4"/>
        <v>10</v>
      </c>
      <c r="O23" s="304">
        <f t="shared" si="4"/>
        <v>60</v>
      </c>
      <c r="P23" s="304">
        <f t="shared" si="4"/>
        <v>70</v>
      </c>
      <c r="Q23" s="199"/>
      <c r="R23" s="199"/>
    </row>
    <row r="24" spans="1:18" ht="45.75" customHeight="1" x14ac:dyDescent="0.35">
      <c r="A24" s="548" t="s">
        <v>18</v>
      </c>
      <c r="B24" s="91">
        <v>0</v>
      </c>
      <c r="C24" s="92">
        <v>1</v>
      </c>
      <c r="D24" s="95">
        <f>B24+C24</f>
        <v>1</v>
      </c>
      <c r="E24" s="91">
        <v>0</v>
      </c>
      <c r="F24" s="92">
        <v>2</v>
      </c>
      <c r="G24" s="93">
        <f>E24+F24</f>
        <v>2</v>
      </c>
      <c r="H24" s="91">
        <v>0</v>
      </c>
      <c r="I24" s="92">
        <v>4</v>
      </c>
      <c r="J24" s="93">
        <f>H24+I24</f>
        <v>4</v>
      </c>
      <c r="K24" s="91">
        <v>0</v>
      </c>
      <c r="L24" s="92">
        <v>0</v>
      </c>
      <c r="M24" s="95">
        <f>K24+L24</f>
        <v>0</v>
      </c>
      <c r="N24" s="248">
        <f t="shared" ref="N24:O34" si="5">B24+E24+H24+K24</f>
        <v>0</v>
      </c>
      <c r="O24" s="149">
        <f t="shared" si="5"/>
        <v>7</v>
      </c>
      <c r="P24" s="252">
        <f t="shared" ref="P24:P34" si="6">N24+O24</f>
        <v>7</v>
      </c>
      <c r="Q24" s="199"/>
      <c r="R24" s="199"/>
    </row>
    <row r="25" spans="1:18" ht="76.5" customHeight="1" x14ac:dyDescent="0.35">
      <c r="A25" s="72" t="s">
        <v>87</v>
      </c>
      <c r="B25" s="91">
        <v>0</v>
      </c>
      <c r="C25" s="92">
        <v>2</v>
      </c>
      <c r="D25" s="95">
        <f>B25+C25</f>
        <v>2</v>
      </c>
      <c r="E25" s="91">
        <v>0</v>
      </c>
      <c r="F25" s="92">
        <v>0</v>
      </c>
      <c r="G25" s="93">
        <f>E25+F25</f>
        <v>0</v>
      </c>
      <c r="H25" s="91"/>
      <c r="I25" s="92"/>
      <c r="J25" s="93">
        <f>H25+I25</f>
        <v>0</v>
      </c>
      <c r="K25" s="91">
        <v>0</v>
      </c>
      <c r="L25" s="92">
        <v>0</v>
      </c>
      <c r="M25" s="95">
        <f>K25+L25</f>
        <v>0</v>
      </c>
      <c r="N25" s="248">
        <f t="shared" si="5"/>
        <v>0</v>
      </c>
      <c r="O25" s="149">
        <f t="shared" si="5"/>
        <v>2</v>
      </c>
      <c r="P25" s="252">
        <f t="shared" si="6"/>
        <v>2</v>
      </c>
      <c r="Q25" s="200"/>
      <c r="R25" s="200"/>
    </row>
    <row r="26" spans="1:18" ht="106.5" customHeight="1" x14ac:dyDescent="0.35">
      <c r="A26" s="72" t="s">
        <v>106</v>
      </c>
      <c r="B26" s="91">
        <v>0</v>
      </c>
      <c r="C26" s="92">
        <v>1</v>
      </c>
      <c r="D26" s="95">
        <f>B26+C26</f>
        <v>1</v>
      </c>
      <c r="E26" s="91">
        <v>0</v>
      </c>
      <c r="F26" s="92">
        <v>1</v>
      </c>
      <c r="G26" s="93">
        <f>E26+F26</f>
        <v>1</v>
      </c>
      <c r="H26" s="91">
        <v>10</v>
      </c>
      <c r="I26" s="92">
        <v>6</v>
      </c>
      <c r="J26" s="93">
        <f>H26+I26</f>
        <v>16</v>
      </c>
      <c r="K26" s="91">
        <v>0</v>
      </c>
      <c r="L26" s="92">
        <v>0</v>
      </c>
      <c r="M26" s="95">
        <f>K26+L26</f>
        <v>0</v>
      </c>
      <c r="N26" s="248">
        <f t="shared" si="5"/>
        <v>10</v>
      </c>
      <c r="O26" s="149">
        <f t="shared" si="5"/>
        <v>8</v>
      </c>
      <c r="P26" s="252">
        <f t="shared" si="6"/>
        <v>18</v>
      </c>
      <c r="Q26" s="169"/>
      <c r="R26" s="169"/>
    </row>
    <row r="27" spans="1:18" ht="32.25" customHeight="1" x14ac:dyDescent="0.35">
      <c r="A27" s="72" t="s">
        <v>20</v>
      </c>
      <c r="B27" s="91">
        <v>0</v>
      </c>
      <c r="C27" s="92">
        <v>15</v>
      </c>
      <c r="D27" s="95">
        <f>B27+C27</f>
        <v>15</v>
      </c>
      <c r="E27" s="91">
        <v>0</v>
      </c>
      <c r="F27" s="92">
        <v>12</v>
      </c>
      <c r="G27" s="93">
        <f>E27+F27</f>
        <v>12</v>
      </c>
      <c r="H27" s="91">
        <v>0</v>
      </c>
      <c r="I27" s="92">
        <v>16</v>
      </c>
      <c r="J27" s="93">
        <f>H27+I27</f>
        <v>16</v>
      </c>
      <c r="K27" s="91">
        <v>0</v>
      </c>
      <c r="L27" s="92">
        <v>0</v>
      </c>
      <c r="M27" s="95">
        <f>K27+L27</f>
        <v>0</v>
      </c>
      <c r="N27" s="248">
        <f t="shared" si="5"/>
        <v>0</v>
      </c>
      <c r="O27" s="149">
        <f t="shared" si="5"/>
        <v>43</v>
      </c>
      <c r="P27" s="252">
        <f t="shared" si="6"/>
        <v>43</v>
      </c>
      <c r="Q27" s="169"/>
      <c r="R27" s="169"/>
    </row>
    <row r="28" spans="1:18" ht="42.75" customHeight="1" thickBot="1" x14ac:dyDescent="0.4">
      <c r="A28" s="72" t="s">
        <v>21</v>
      </c>
      <c r="B28" s="97">
        <v>0</v>
      </c>
      <c r="C28" s="98">
        <v>0</v>
      </c>
      <c r="D28" s="629">
        <f>B28+C28</f>
        <v>0</v>
      </c>
      <c r="E28" s="97">
        <v>0</v>
      </c>
      <c r="F28" s="98">
        <v>0</v>
      </c>
      <c r="G28" s="630">
        <f>E28+F28</f>
        <v>0</v>
      </c>
      <c r="H28" s="97"/>
      <c r="I28" s="98">
        <v>0</v>
      </c>
      <c r="J28" s="630">
        <f>H28+I28</f>
        <v>0</v>
      </c>
      <c r="K28" s="97">
        <v>0</v>
      </c>
      <c r="L28" s="98">
        <v>0</v>
      </c>
      <c r="M28" s="629">
        <f>K28+L28</f>
        <v>0</v>
      </c>
      <c r="N28" s="632">
        <f t="shared" si="5"/>
        <v>0</v>
      </c>
      <c r="O28" s="633">
        <f t="shared" si="5"/>
        <v>0</v>
      </c>
      <c r="P28" s="634">
        <f t="shared" si="6"/>
        <v>0</v>
      </c>
      <c r="Q28" s="169"/>
      <c r="R28" s="169"/>
    </row>
    <row r="29" spans="1:18" ht="45" customHeight="1" thickBot="1" x14ac:dyDescent="0.4">
      <c r="A29" s="991" t="s">
        <v>51</v>
      </c>
      <c r="B29" s="304">
        <f t="shared" ref="B29:L29" si="7">B32+B33+B34+B30+B31</f>
        <v>78</v>
      </c>
      <c r="C29" s="304">
        <f t="shared" si="7"/>
        <v>62</v>
      </c>
      <c r="D29" s="304">
        <f t="shared" si="7"/>
        <v>140</v>
      </c>
      <c r="E29" s="304">
        <f t="shared" si="7"/>
        <v>120</v>
      </c>
      <c r="F29" s="304">
        <f t="shared" si="7"/>
        <v>37</v>
      </c>
      <c r="G29" s="304">
        <f t="shared" si="7"/>
        <v>157</v>
      </c>
      <c r="H29" s="304">
        <f t="shared" si="7"/>
        <v>113</v>
      </c>
      <c r="I29" s="304">
        <f t="shared" si="7"/>
        <v>18</v>
      </c>
      <c r="J29" s="304">
        <f t="shared" si="7"/>
        <v>131</v>
      </c>
      <c r="K29" s="304">
        <f t="shared" si="7"/>
        <v>105</v>
      </c>
      <c r="L29" s="304">
        <f t="shared" si="7"/>
        <v>25</v>
      </c>
      <c r="M29" s="304">
        <f>M32+M33+M34+M30+M31</f>
        <v>130</v>
      </c>
      <c r="N29" s="304">
        <f>N32+N33+N34+N30+N31</f>
        <v>416</v>
      </c>
      <c r="O29" s="304">
        <f>O32+O33+O34+O30+O31</f>
        <v>142</v>
      </c>
      <c r="P29" s="304">
        <f>P32+P33+P34+P30+P31</f>
        <v>558</v>
      </c>
      <c r="Q29" s="169"/>
      <c r="R29" s="169"/>
    </row>
    <row r="30" spans="1:18" ht="44.25" customHeight="1" x14ac:dyDescent="0.35">
      <c r="A30" s="548" t="s">
        <v>18</v>
      </c>
      <c r="B30" s="91">
        <v>14</v>
      </c>
      <c r="C30" s="92">
        <v>4</v>
      </c>
      <c r="D30" s="95">
        <f>B30+C30</f>
        <v>18</v>
      </c>
      <c r="E30" s="91">
        <v>23</v>
      </c>
      <c r="F30" s="92">
        <v>3</v>
      </c>
      <c r="G30" s="93">
        <f>E30+F30</f>
        <v>26</v>
      </c>
      <c r="H30" s="91">
        <v>22</v>
      </c>
      <c r="I30" s="92">
        <v>0</v>
      </c>
      <c r="J30" s="93">
        <f>H30+I30</f>
        <v>22</v>
      </c>
      <c r="K30" s="91">
        <v>21</v>
      </c>
      <c r="L30" s="92">
        <v>1</v>
      </c>
      <c r="M30" s="95">
        <f>K30+L30</f>
        <v>22</v>
      </c>
      <c r="N30" s="247">
        <f t="shared" si="5"/>
        <v>80</v>
      </c>
      <c r="O30" s="149">
        <f t="shared" si="5"/>
        <v>8</v>
      </c>
      <c r="P30" s="252">
        <f t="shared" si="6"/>
        <v>88</v>
      </c>
      <c r="Q30" s="169"/>
      <c r="R30" s="169"/>
    </row>
    <row r="31" spans="1:18" ht="32.25" customHeight="1" x14ac:dyDescent="0.35">
      <c r="A31" s="72" t="s">
        <v>87</v>
      </c>
      <c r="B31" s="91"/>
      <c r="C31" s="92">
        <v>10</v>
      </c>
      <c r="D31" s="95">
        <f>B31+C31</f>
        <v>10</v>
      </c>
      <c r="E31" s="91">
        <v>0</v>
      </c>
      <c r="F31" s="92">
        <v>23</v>
      </c>
      <c r="G31" s="93">
        <f>E31+F31</f>
        <v>23</v>
      </c>
      <c r="H31" s="91">
        <v>0</v>
      </c>
      <c r="I31" s="92">
        <v>0</v>
      </c>
      <c r="J31" s="93">
        <f>H31+I31</f>
        <v>0</v>
      </c>
      <c r="K31" s="91">
        <v>0</v>
      </c>
      <c r="L31" s="92">
        <v>0</v>
      </c>
      <c r="M31" s="95">
        <f>K31+L31</f>
        <v>0</v>
      </c>
      <c r="N31" s="247">
        <f t="shared" si="5"/>
        <v>0</v>
      </c>
      <c r="O31" s="149">
        <f t="shared" si="5"/>
        <v>33</v>
      </c>
      <c r="P31" s="252">
        <f t="shared" si="6"/>
        <v>33</v>
      </c>
      <c r="Q31" s="169"/>
      <c r="R31" s="169"/>
    </row>
    <row r="32" spans="1:18" ht="32.25" customHeight="1" x14ac:dyDescent="0.35">
      <c r="A32" s="72" t="s">
        <v>106</v>
      </c>
      <c r="B32" s="91">
        <v>20</v>
      </c>
      <c r="C32" s="92">
        <v>4</v>
      </c>
      <c r="D32" s="95">
        <f>B32+C32</f>
        <v>24</v>
      </c>
      <c r="E32" s="91">
        <v>34</v>
      </c>
      <c r="F32" s="92">
        <v>9</v>
      </c>
      <c r="G32" s="93">
        <f>E32+F32</f>
        <v>43</v>
      </c>
      <c r="H32" s="91">
        <v>25</v>
      </c>
      <c r="I32" s="92">
        <v>8</v>
      </c>
      <c r="J32" s="93">
        <f>H32+I32</f>
        <v>33</v>
      </c>
      <c r="K32" s="91">
        <v>27</v>
      </c>
      <c r="L32" s="92">
        <v>12</v>
      </c>
      <c r="M32" s="95">
        <f>K32+L32</f>
        <v>39</v>
      </c>
      <c r="N32" s="247">
        <f t="shared" si="5"/>
        <v>106</v>
      </c>
      <c r="O32" s="149">
        <f t="shared" si="5"/>
        <v>33</v>
      </c>
      <c r="P32" s="252">
        <f t="shared" si="6"/>
        <v>139</v>
      </c>
      <c r="Q32" s="169"/>
      <c r="R32" s="169"/>
    </row>
    <row r="33" spans="1:18" ht="48" customHeight="1" x14ac:dyDescent="0.35">
      <c r="A33" s="72" t="s">
        <v>20</v>
      </c>
      <c r="B33" s="91">
        <v>30</v>
      </c>
      <c r="C33" s="92">
        <v>40</v>
      </c>
      <c r="D33" s="95">
        <f>B33+C33</f>
        <v>70</v>
      </c>
      <c r="E33" s="91">
        <v>41</v>
      </c>
      <c r="F33" s="92">
        <v>2</v>
      </c>
      <c r="G33" s="93">
        <f>E33+F33</f>
        <v>43</v>
      </c>
      <c r="H33" s="91">
        <v>49</v>
      </c>
      <c r="I33" s="92">
        <v>10</v>
      </c>
      <c r="J33" s="93">
        <f>H33+I33</f>
        <v>59</v>
      </c>
      <c r="K33" s="91">
        <v>43</v>
      </c>
      <c r="L33" s="92">
        <v>11</v>
      </c>
      <c r="M33" s="95">
        <f>K33+L33</f>
        <v>54</v>
      </c>
      <c r="N33" s="247">
        <f t="shared" si="5"/>
        <v>163</v>
      </c>
      <c r="O33" s="149">
        <f t="shared" si="5"/>
        <v>63</v>
      </c>
      <c r="P33" s="252">
        <f t="shared" si="6"/>
        <v>226</v>
      </c>
      <c r="Q33" s="169"/>
      <c r="R33" s="169"/>
    </row>
    <row r="34" spans="1:18" ht="50.25" customHeight="1" thickBot="1" x14ac:dyDescent="0.4">
      <c r="A34" s="72" t="s">
        <v>21</v>
      </c>
      <c r="B34" s="97">
        <v>14</v>
      </c>
      <c r="C34" s="98">
        <v>4</v>
      </c>
      <c r="D34" s="629">
        <f>B34+C34</f>
        <v>18</v>
      </c>
      <c r="E34" s="97">
        <v>22</v>
      </c>
      <c r="F34" s="98">
        <v>0</v>
      </c>
      <c r="G34" s="630">
        <f>E34+F34</f>
        <v>22</v>
      </c>
      <c r="H34" s="97">
        <v>17</v>
      </c>
      <c r="I34" s="98">
        <v>0</v>
      </c>
      <c r="J34" s="630">
        <f>H34+I34</f>
        <v>17</v>
      </c>
      <c r="K34" s="97">
        <v>14</v>
      </c>
      <c r="L34" s="98">
        <v>1</v>
      </c>
      <c r="M34" s="629">
        <f>K34+L34</f>
        <v>15</v>
      </c>
      <c r="N34" s="247">
        <f t="shared" si="5"/>
        <v>67</v>
      </c>
      <c r="O34" s="633">
        <f t="shared" si="5"/>
        <v>5</v>
      </c>
      <c r="P34" s="634">
        <f t="shared" si="6"/>
        <v>72</v>
      </c>
      <c r="Q34" s="169"/>
      <c r="R34" s="169"/>
    </row>
    <row r="35" spans="1:18" ht="43.5" customHeight="1" thickBot="1" x14ac:dyDescent="0.4">
      <c r="A35" s="985" t="s">
        <v>6</v>
      </c>
      <c r="B35" s="304">
        <f t="shared" ref="B35:P35" si="8">B29+B23</f>
        <v>78</v>
      </c>
      <c r="C35" s="1223">
        <f t="shared" si="8"/>
        <v>81</v>
      </c>
      <c r="D35" s="1224">
        <f t="shared" si="8"/>
        <v>159</v>
      </c>
      <c r="E35" s="304">
        <f t="shared" si="8"/>
        <v>120</v>
      </c>
      <c r="F35" s="1223">
        <f t="shared" si="8"/>
        <v>52</v>
      </c>
      <c r="G35" s="1225">
        <f t="shared" si="8"/>
        <v>172</v>
      </c>
      <c r="H35" s="304">
        <f t="shared" si="8"/>
        <v>123</v>
      </c>
      <c r="I35" s="1226">
        <f t="shared" si="8"/>
        <v>44</v>
      </c>
      <c r="J35" s="1227">
        <f t="shared" si="8"/>
        <v>167</v>
      </c>
      <c r="K35" s="304">
        <f t="shared" si="8"/>
        <v>105</v>
      </c>
      <c r="L35" s="1226">
        <f t="shared" si="8"/>
        <v>25</v>
      </c>
      <c r="M35" s="1228">
        <f t="shared" si="8"/>
        <v>130</v>
      </c>
      <c r="N35" s="304">
        <f t="shared" si="8"/>
        <v>426</v>
      </c>
      <c r="O35" s="1223">
        <f t="shared" si="8"/>
        <v>202</v>
      </c>
      <c r="P35" s="1225">
        <f t="shared" si="8"/>
        <v>628</v>
      </c>
      <c r="Q35" s="169"/>
      <c r="R35" s="169"/>
    </row>
    <row r="36" spans="1:18" ht="48" customHeight="1" thickBot="1" x14ac:dyDescent="0.4">
      <c r="A36" s="547" t="s">
        <v>15</v>
      </c>
      <c r="B36" s="102"/>
      <c r="C36" s="103"/>
      <c r="D36" s="150"/>
      <c r="E36" s="151"/>
      <c r="F36" s="103"/>
      <c r="G36" s="409"/>
      <c r="H36" s="1229"/>
      <c r="I36" s="1217"/>
      <c r="J36" s="1230"/>
      <c r="K36" s="1216"/>
      <c r="L36" s="1217"/>
      <c r="M36" s="1231"/>
      <c r="N36" s="253"/>
      <c r="O36" s="152"/>
      <c r="P36" s="254"/>
      <c r="Q36" s="169"/>
      <c r="R36" s="169"/>
    </row>
    <row r="37" spans="1:18" ht="36" customHeight="1" thickBot="1" x14ac:dyDescent="0.4">
      <c r="A37" s="807" t="s">
        <v>50</v>
      </c>
      <c r="B37" s="304">
        <f>B8-B23</f>
        <v>0</v>
      </c>
      <c r="C37" s="1223">
        <f>C8-C23</f>
        <v>0</v>
      </c>
      <c r="D37" s="1224">
        <f>D8-D23</f>
        <v>0</v>
      </c>
      <c r="E37" s="304">
        <v>0</v>
      </c>
      <c r="F37" s="1223">
        <f>F8-F23</f>
        <v>0</v>
      </c>
      <c r="G37" s="1224">
        <v>0</v>
      </c>
      <c r="H37" s="304">
        <v>0</v>
      </c>
      <c r="I37" s="1223">
        <v>0</v>
      </c>
      <c r="J37" s="1224">
        <v>0</v>
      </c>
      <c r="K37" s="304">
        <f t="shared" ref="K37:M42" si="9">K8-K23</f>
        <v>0</v>
      </c>
      <c r="L37" s="1223">
        <v>0</v>
      </c>
      <c r="M37" s="1224">
        <v>0</v>
      </c>
      <c r="N37" s="305">
        <v>0</v>
      </c>
      <c r="O37" s="1232">
        <v>0</v>
      </c>
      <c r="P37" s="1233">
        <v>0</v>
      </c>
      <c r="Q37" s="169"/>
      <c r="R37" s="169"/>
    </row>
    <row r="38" spans="1:18" ht="42" customHeight="1" x14ac:dyDescent="0.35">
      <c r="A38" s="548" t="s">
        <v>18</v>
      </c>
      <c r="B38" s="91">
        <f>B9-B24</f>
        <v>0</v>
      </c>
      <c r="C38" s="92">
        <v>0</v>
      </c>
      <c r="D38" s="89">
        <f>D9-D24</f>
        <v>0</v>
      </c>
      <c r="E38" s="91">
        <v>0</v>
      </c>
      <c r="F38" s="92">
        <f>F9-F24</f>
        <v>0</v>
      </c>
      <c r="G38" s="89">
        <f t="shared" ref="G38:G47" si="10">E38+F38</f>
        <v>0</v>
      </c>
      <c r="H38" s="91">
        <f>H9-H24</f>
        <v>0</v>
      </c>
      <c r="I38" s="92">
        <f>I9-I24</f>
        <v>0</v>
      </c>
      <c r="J38" s="89">
        <f>J9-J24</f>
        <v>0</v>
      </c>
      <c r="K38" s="91">
        <f t="shared" si="9"/>
        <v>0</v>
      </c>
      <c r="L38" s="92">
        <f t="shared" si="9"/>
        <v>0</v>
      </c>
      <c r="M38" s="89">
        <f t="shared" si="9"/>
        <v>0</v>
      </c>
      <c r="N38" s="247">
        <f t="shared" ref="N38:O41" si="11">B38+E38+H38+K38</f>
        <v>0</v>
      </c>
      <c r="O38" s="148">
        <f t="shared" si="11"/>
        <v>0</v>
      </c>
      <c r="P38" s="251">
        <f t="shared" ref="P38:P47" si="12">N38+O38</f>
        <v>0</v>
      </c>
      <c r="Q38" s="169"/>
      <c r="R38" s="169"/>
    </row>
    <row r="39" spans="1:18" ht="45.75" customHeight="1" x14ac:dyDescent="0.35">
      <c r="A39" s="72" t="s">
        <v>75</v>
      </c>
      <c r="B39" s="91">
        <f>B10-B25</f>
        <v>0</v>
      </c>
      <c r="C39" s="92">
        <f>C10-C25</f>
        <v>0</v>
      </c>
      <c r="D39" s="89">
        <f>D10-D25</f>
        <v>0</v>
      </c>
      <c r="E39" s="91">
        <v>0</v>
      </c>
      <c r="F39" s="92">
        <v>0</v>
      </c>
      <c r="G39" s="89">
        <f t="shared" si="10"/>
        <v>0</v>
      </c>
      <c r="H39" s="91">
        <v>0</v>
      </c>
      <c r="I39" s="92">
        <v>0</v>
      </c>
      <c r="J39" s="89">
        <v>0</v>
      </c>
      <c r="K39" s="91">
        <f t="shared" si="9"/>
        <v>0</v>
      </c>
      <c r="L39" s="92">
        <f t="shared" si="9"/>
        <v>0</v>
      </c>
      <c r="M39" s="89">
        <f t="shared" si="9"/>
        <v>0</v>
      </c>
      <c r="N39" s="247">
        <f t="shared" si="11"/>
        <v>0</v>
      </c>
      <c r="O39" s="148">
        <f t="shared" si="11"/>
        <v>0</v>
      </c>
      <c r="P39" s="251">
        <f t="shared" si="12"/>
        <v>0</v>
      </c>
      <c r="Q39" s="169"/>
      <c r="R39" s="169"/>
    </row>
    <row r="40" spans="1:18" ht="60.75" customHeight="1" x14ac:dyDescent="0.35">
      <c r="A40" s="72" t="s">
        <v>76</v>
      </c>
      <c r="B40" s="91">
        <v>0</v>
      </c>
      <c r="C40" s="92">
        <v>0</v>
      </c>
      <c r="D40" s="89">
        <f>D11-D26</f>
        <v>0</v>
      </c>
      <c r="E40" s="91">
        <v>0</v>
      </c>
      <c r="F40" s="92">
        <v>0</v>
      </c>
      <c r="G40" s="89">
        <f t="shared" si="10"/>
        <v>0</v>
      </c>
      <c r="H40" s="91">
        <v>0</v>
      </c>
      <c r="I40" s="92">
        <v>0</v>
      </c>
      <c r="J40" s="89">
        <v>0</v>
      </c>
      <c r="K40" s="91">
        <f t="shared" si="9"/>
        <v>0</v>
      </c>
      <c r="L40" s="92">
        <f t="shared" si="9"/>
        <v>0</v>
      </c>
      <c r="M40" s="89">
        <f t="shared" si="9"/>
        <v>0</v>
      </c>
      <c r="N40" s="247">
        <f t="shared" si="11"/>
        <v>0</v>
      </c>
      <c r="O40" s="148">
        <f t="shared" si="11"/>
        <v>0</v>
      </c>
      <c r="P40" s="251">
        <f t="shared" si="12"/>
        <v>0</v>
      </c>
      <c r="Q40" s="169"/>
      <c r="R40" s="169"/>
    </row>
    <row r="41" spans="1:18" ht="39.75" customHeight="1" x14ac:dyDescent="0.35">
      <c r="A41" s="72" t="s">
        <v>20</v>
      </c>
      <c r="B41" s="91">
        <f>B12-B27</f>
        <v>0</v>
      </c>
      <c r="C41" s="92">
        <v>0</v>
      </c>
      <c r="D41" s="89">
        <f>D12-D27</f>
        <v>0</v>
      </c>
      <c r="E41" s="91">
        <v>0</v>
      </c>
      <c r="F41" s="92">
        <v>0</v>
      </c>
      <c r="G41" s="89">
        <f t="shared" si="10"/>
        <v>0</v>
      </c>
      <c r="H41" s="91">
        <v>0</v>
      </c>
      <c r="I41" s="92">
        <v>0</v>
      </c>
      <c r="J41" s="89">
        <v>0</v>
      </c>
      <c r="K41" s="91">
        <f t="shared" si="9"/>
        <v>0</v>
      </c>
      <c r="L41" s="92">
        <f t="shared" si="9"/>
        <v>0</v>
      </c>
      <c r="M41" s="89">
        <f t="shared" si="9"/>
        <v>0</v>
      </c>
      <c r="N41" s="247">
        <f t="shared" si="11"/>
        <v>0</v>
      </c>
      <c r="O41" s="148">
        <f t="shared" si="11"/>
        <v>0</v>
      </c>
      <c r="P41" s="251">
        <f t="shared" si="12"/>
        <v>0</v>
      </c>
      <c r="Q41" s="169"/>
      <c r="R41" s="169"/>
    </row>
    <row r="42" spans="1:18" ht="44.25" customHeight="1" thickBot="1" x14ac:dyDescent="0.4">
      <c r="A42" s="72" t="s">
        <v>21</v>
      </c>
      <c r="B42" s="97">
        <f>B13-B28</f>
        <v>0</v>
      </c>
      <c r="C42" s="98">
        <f>C13-C28</f>
        <v>0</v>
      </c>
      <c r="D42" s="89">
        <f>D13-D28</f>
        <v>0</v>
      </c>
      <c r="E42" s="97">
        <v>0</v>
      </c>
      <c r="F42" s="98">
        <v>0</v>
      </c>
      <c r="G42" s="89">
        <f t="shared" si="10"/>
        <v>0</v>
      </c>
      <c r="H42" s="97">
        <v>0</v>
      </c>
      <c r="I42" s="98">
        <f>I13-I28</f>
        <v>0</v>
      </c>
      <c r="J42" s="89">
        <v>0</v>
      </c>
      <c r="K42" s="97">
        <f t="shared" si="9"/>
        <v>0</v>
      </c>
      <c r="L42" s="98">
        <v>0</v>
      </c>
      <c r="M42" s="89">
        <f>M13-M28</f>
        <v>0</v>
      </c>
      <c r="N42" s="632">
        <v>0</v>
      </c>
      <c r="O42" s="633">
        <f>O13-O28</f>
        <v>0</v>
      </c>
      <c r="P42" s="251">
        <f t="shared" si="12"/>
        <v>0</v>
      </c>
      <c r="Q42" s="201"/>
      <c r="R42" s="201"/>
    </row>
    <row r="43" spans="1:18" ht="49.5" customHeight="1" thickBot="1" x14ac:dyDescent="0.4">
      <c r="A43" s="806" t="s">
        <v>51</v>
      </c>
      <c r="B43" s="304">
        <f>B14-B29</f>
        <v>0</v>
      </c>
      <c r="C43" s="1223">
        <v>0</v>
      </c>
      <c r="D43" s="1224">
        <v>0</v>
      </c>
      <c r="E43" s="304">
        <v>0</v>
      </c>
      <c r="F43" s="1223">
        <v>0</v>
      </c>
      <c r="G43" s="1224">
        <f t="shared" si="10"/>
        <v>0</v>
      </c>
      <c r="H43" s="304">
        <v>0</v>
      </c>
      <c r="I43" s="1223"/>
      <c r="J43" s="1224">
        <v>0</v>
      </c>
      <c r="K43" s="304">
        <v>0</v>
      </c>
      <c r="L43" s="1223">
        <v>0</v>
      </c>
      <c r="M43" s="1224">
        <v>0</v>
      </c>
      <c r="N43" s="305">
        <v>0</v>
      </c>
      <c r="O43" s="1232">
        <v>0</v>
      </c>
      <c r="P43" s="1233">
        <f t="shared" si="12"/>
        <v>0</v>
      </c>
      <c r="Q43" s="202"/>
      <c r="R43" s="202"/>
    </row>
    <row r="44" spans="1:18" ht="47.25" customHeight="1" x14ac:dyDescent="0.35">
      <c r="A44" s="548" t="s">
        <v>18</v>
      </c>
      <c r="B44" s="91">
        <v>0</v>
      </c>
      <c r="C44" s="92">
        <v>0</v>
      </c>
      <c r="D44" s="89">
        <f>D15-D30</f>
        <v>0</v>
      </c>
      <c r="E44" s="91">
        <v>0</v>
      </c>
      <c r="F44" s="92">
        <v>0</v>
      </c>
      <c r="G44" s="89">
        <f t="shared" si="10"/>
        <v>0</v>
      </c>
      <c r="H44" s="91">
        <v>0</v>
      </c>
      <c r="I44" s="92">
        <f>I15-I30</f>
        <v>0</v>
      </c>
      <c r="J44" s="89">
        <f>H44+I44</f>
        <v>0</v>
      </c>
      <c r="K44" s="91">
        <v>0</v>
      </c>
      <c r="L44" s="92">
        <f>L15-L30</f>
        <v>0</v>
      </c>
      <c r="M44" s="89">
        <f>K44+L44</f>
        <v>0</v>
      </c>
      <c r="N44" s="247">
        <f t="shared" ref="N44:O47" si="13">B44+E44+H44+K44</f>
        <v>0</v>
      </c>
      <c r="O44" s="148">
        <f t="shared" si="13"/>
        <v>0</v>
      </c>
      <c r="P44" s="251">
        <f t="shared" si="12"/>
        <v>0</v>
      </c>
      <c r="Q44" s="201"/>
      <c r="R44" s="201"/>
    </row>
    <row r="45" spans="1:18" ht="48" customHeight="1" x14ac:dyDescent="0.35">
      <c r="A45" s="72" t="s">
        <v>76</v>
      </c>
      <c r="B45" s="91">
        <v>0</v>
      </c>
      <c r="C45" s="92">
        <v>0</v>
      </c>
      <c r="D45" s="89">
        <v>0</v>
      </c>
      <c r="E45" s="91">
        <v>0</v>
      </c>
      <c r="F45" s="92">
        <v>0</v>
      </c>
      <c r="G45" s="89">
        <f t="shared" si="10"/>
        <v>0</v>
      </c>
      <c r="H45" s="91">
        <v>0</v>
      </c>
      <c r="I45" s="92">
        <v>0</v>
      </c>
      <c r="J45" s="89">
        <f>H45+I45</f>
        <v>0</v>
      </c>
      <c r="K45" s="91">
        <v>0</v>
      </c>
      <c r="L45" s="92">
        <v>0</v>
      </c>
      <c r="M45" s="89">
        <f>K45+L45</f>
        <v>0</v>
      </c>
      <c r="N45" s="247">
        <f t="shared" si="13"/>
        <v>0</v>
      </c>
      <c r="O45" s="148">
        <f t="shared" si="13"/>
        <v>0</v>
      </c>
      <c r="P45" s="251">
        <f t="shared" si="12"/>
        <v>0</v>
      </c>
      <c r="Q45" s="201"/>
      <c r="R45" s="201"/>
    </row>
    <row r="46" spans="1:18" ht="51.75" customHeight="1" x14ac:dyDescent="0.35">
      <c r="A46" s="72" t="s">
        <v>20</v>
      </c>
      <c r="B46" s="91">
        <v>0</v>
      </c>
      <c r="C46" s="92">
        <v>0</v>
      </c>
      <c r="D46" s="89">
        <v>0</v>
      </c>
      <c r="E46" s="91">
        <v>0</v>
      </c>
      <c r="F46" s="92">
        <v>0</v>
      </c>
      <c r="G46" s="89">
        <f t="shared" si="10"/>
        <v>0</v>
      </c>
      <c r="H46" s="91">
        <v>0</v>
      </c>
      <c r="I46" s="92">
        <v>0</v>
      </c>
      <c r="J46" s="89">
        <f>H46+I46</f>
        <v>0</v>
      </c>
      <c r="K46" s="91">
        <v>0</v>
      </c>
      <c r="L46" s="92">
        <v>0</v>
      </c>
      <c r="M46" s="89">
        <f>K46+L46</f>
        <v>0</v>
      </c>
      <c r="N46" s="247">
        <f t="shared" si="13"/>
        <v>0</v>
      </c>
      <c r="O46" s="148">
        <f t="shared" si="13"/>
        <v>0</v>
      </c>
      <c r="P46" s="251">
        <f t="shared" si="12"/>
        <v>0</v>
      </c>
      <c r="Q46" s="201"/>
      <c r="R46" s="201"/>
    </row>
    <row r="47" spans="1:18" ht="54" customHeight="1" thickBot="1" x14ac:dyDescent="0.4">
      <c r="A47" s="72" t="s">
        <v>21</v>
      </c>
      <c r="B47" s="97">
        <v>0</v>
      </c>
      <c r="C47" s="98">
        <v>0</v>
      </c>
      <c r="D47" s="89">
        <v>0</v>
      </c>
      <c r="E47" s="142">
        <v>0</v>
      </c>
      <c r="F47" s="143">
        <f>F19-F34</f>
        <v>0</v>
      </c>
      <c r="G47" s="89">
        <f t="shared" si="10"/>
        <v>0</v>
      </c>
      <c r="H47" s="97">
        <v>0</v>
      </c>
      <c r="I47" s="98">
        <f>I19-I34</f>
        <v>0</v>
      </c>
      <c r="J47" s="89">
        <f>H47+I47</f>
        <v>0</v>
      </c>
      <c r="K47" s="142">
        <v>0</v>
      </c>
      <c r="L47" s="143">
        <f>L19-L34</f>
        <v>0</v>
      </c>
      <c r="M47" s="89">
        <f>K47+L47</f>
        <v>0</v>
      </c>
      <c r="N47" s="247">
        <f t="shared" si="13"/>
        <v>0</v>
      </c>
      <c r="O47" s="148">
        <f t="shared" si="13"/>
        <v>0</v>
      </c>
      <c r="P47" s="251">
        <f t="shared" si="12"/>
        <v>0</v>
      </c>
      <c r="Q47" s="201"/>
      <c r="R47" s="201"/>
    </row>
    <row r="48" spans="1:18" ht="47.25" customHeight="1" thickBot="1" x14ac:dyDescent="0.4">
      <c r="A48" s="985" t="s">
        <v>11</v>
      </c>
      <c r="B48" s="255">
        <f>B20-B35</f>
        <v>0</v>
      </c>
      <c r="C48" s="255">
        <v>0</v>
      </c>
      <c r="D48" s="255">
        <v>0</v>
      </c>
      <c r="E48" s="255">
        <v>0</v>
      </c>
      <c r="F48" s="255">
        <f>F43</f>
        <v>0</v>
      </c>
      <c r="G48" s="255">
        <f>G43</f>
        <v>0</v>
      </c>
      <c r="H48" s="255">
        <v>0</v>
      </c>
      <c r="I48" s="255">
        <v>0</v>
      </c>
      <c r="J48" s="255">
        <v>0</v>
      </c>
      <c r="K48" s="255">
        <v>0</v>
      </c>
      <c r="L48" s="255">
        <v>0</v>
      </c>
      <c r="M48" s="255">
        <v>0</v>
      </c>
      <c r="N48" s="255">
        <v>0</v>
      </c>
      <c r="O48" s="255">
        <v>0</v>
      </c>
      <c r="P48" s="255">
        <v>0</v>
      </c>
      <c r="Q48" s="201"/>
      <c r="R48" s="201"/>
    </row>
    <row r="49" spans="1:18" ht="51.75" customHeight="1" thickBot="1" x14ac:dyDescent="0.4">
      <c r="A49" s="986" t="s">
        <v>8</v>
      </c>
      <c r="B49" s="249">
        <f t="shared" ref="B49:P49" si="14">B35</f>
        <v>78</v>
      </c>
      <c r="C49" s="249">
        <f t="shared" si="14"/>
        <v>81</v>
      </c>
      <c r="D49" s="249">
        <f t="shared" si="14"/>
        <v>159</v>
      </c>
      <c r="E49" s="305">
        <f t="shared" si="14"/>
        <v>120</v>
      </c>
      <c r="F49" s="305">
        <f t="shared" si="14"/>
        <v>52</v>
      </c>
      <c r="G49" s="305">
        <f t="shared" si="14"/>
        <v>172</v>
      </c>
      <c r="H49" s="249">
        <f t="shared" si="14"/>
        <v>123</v>
      </c>
      <c r="I49" s="249">
        <f t="shared" si="14"/>
        <v>44</v>
      </c>
      <c r="J49" s="249">
        <f t="shared" si="14"/>
        <v>167</v>
      </c>
      <c r="K49" s="249">
        <f t="shared" si="14"/>
        <v>105</v>
      </c>
      <c r="L49" s="249">
        <f t="shared" si="14"/>
        <v>25</v>
      </c>
      <c r="M49" s="249">
        <f t="shared" si="14"/>
        <v>130</v>
      </c>
      <c r="N49" s="249">
        <f t="shared" si="14"/>
        <v>426</v>
      </c>
      <c r="O49" s="249">
        <f t="shared" si="14"/>
        <v>202</v>
      </c>
      <c r="P49" s="250">
        <f t="shared" si="14"/>
        <v>628</v>
      </c>
      <c r="Q49" s="201"/>
      <c r="R49" s="201"/>
    </row>
    <row r="50" spans="1:18" ht="50.25" customHeight="1" thickBot="1" x14ac:dyDescent="0.4">
      <c r="A50" s="547" t="s">
        <v>15</v>
      </c>
      <c r="B50" s="305">
        <f>B48</f>
        <v>0</v>
      </c>
      <c r="C50" s="305">
        <f t="shared" ref="C50:M50" si="15">C48</f>
        <v>0</v>
      </c>
      <c r="D50" s="305">
        <f t="shared" si="15"/>
        <v>0</v>
      </c>
      <c r="E50" s="305">
        <f t="shared" si="15"/>
        <v>0</v>
      </c>
      <c r="F50" s="305">
        <f t="shared" si="15"/>
        <v>0</v>
      </c>
      <c r="G50" s="305">
        <f t="shared" si="15"/>
        <v>0</v>
      </c>
      <c r="H50" s="305">
        <f t="shared" si="15"/>
        <v>0</v>
      </c>
      <c r="I50" s="305">
        <f t="shared" si="15"/>
        <v>0</v>
      </c>
      <c r="J50" s="305">
        <f t="shared" si="15"/>
        <v>0</v>
      </c>
      <c r="K50" s="305">
        <f t="shared" si="15"/>
        <v>0</v>
      </c>
      <c r="L50" s="305">
        <f t="shared" si="15"/>
        <v>0</v>
      </c>
      <c r="M50" s="305">
        <f t="shared" si="15"/>
        <v>0</v>
      </c>
      <c r="N50" s="305">
        <f>B50+E50+H50+K50</f>
        <v>0</v>
      </c>
      <c r="O50" s="305">
        <f>C50+F50+I50+L50</f>
        <v>0</v>
      </c>
      <c r="P50" s="246">
        <f>N50+O50</f>
        <v>0</v>
      </c>
      <c r="Q50" s="204"/>
    </row>
    <row r="51" spans="1:18" ht="63" customHeight="1" thickBot="1" x14ac:dyDescent="0.4">
      <c r="A51" s="992" t="s">
        <v>12</v>
      </c>
      <c r="B51" s="886">
        <f t="shared" ref="B51:P51" si="16">SUM(B49:B50)</f>
        <v>78</v>
      </c>
      <c r="C51" s="886">
        <f t="shared" si="16"/>
        <v>81</v>
      </c>
      <c r="D51" s="887">
        <f t="shared" si="16"/>
        <v>159</v>
      </c>
      <c r="E51" s="888">
        <f t="shared" si="16"/>
        <v>120</v>
      </c>
      <c r="F51" s="886">
        <f t="shared" si="16"/>
        <v>52</v>
      </c>
      <c r="G51" s="886">
        <f t="shared" si="16"/>
        <v>172</v>
      </c>
      <c r="H51" s="886">
        <f t="shared" si="16"/>
        <v>123</v>
      </c>
      <c r="I51" s="886">
        <f t="shared" si="16"/>
        <v>44</v>
      </c>
      <c r="J51" s="886">
        <f t="shared" si="16"/>
        <v>167</v>
      </c>
      <c r="K51" s="886">
        <f t="shared" si="16"/>
        <v>105</v>
      </c>
      <c r="L51" s="886">
        <f>L35+L48</f>
        <v>25</v>
      </c>
      <c r="M51" s="886">
        <f>M48+M49+M50</f>
        <v>130</v>
      </c>
      <c r="N51" s="886">
        <f>N49</f>
        <v>426</v>
      </c>
      <c r="O51" s="886">
        <f>O49+O50</f>
        <v>202</v>
      </c>
      <c r="P51" s="887">
        <f t="shared" si="16"/>
        <v>628</v>
      </c>
    </row>
    <row r="52" spans="1:18" ht="39.75" customHeight="1" x14ac:dyDescent="0.35"/>
  </sheetData>
  <protectedRanges>
    <protectedRange sqref="A3:P3" name="Диапазон7_1"/>
    <protectedRange sqref="K44:L47 H44:I47 E44:F47 B44:C47" name="Диапазон6"/>
    <protectedRange sqref="K30:L34 H30:I34 E30:F34 B30:C34" name="Диапазон4"/>
    <protectedRange sqref="K15:L19 H15:I19 E15:F19 B15:C19" name="Диапазон2"/>
    <protectedRange sqref="B9:C13 E9:F13 H9:I13 K9:L13" name="Диапазон1"/>
    <protectedRange sqref="B24:C28 E24:F28 H24:I28 K24:L28" name="Диапазон3"/>
    <protectedRange sqref="B38:C42 E38:F42 H38:I42 K38:L42" name="Диапазон5"/>
  </protectedRanges>
  <mergeCells count="9">
    <mergeCell ref="N5:P5"/>
    <mergeCell ref="A1:P1"/>
    <mergeCell ref="A2:P2"/>
    <mergeCell ref="A3:P3"/>
    <mergeCell ref="A5:A6"/>
    <mergeCell ref="B5:D5"/>
    <mergeCell ref="E5:G5"/>
    <mergeCell ref="H5:J5"/>
    <mergeCell ref="K5:M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3" orientation="portrait" verticalDpi="300" r:id="rId1"/>
  <headerFooter alignWithMargins="0">
    <oddFooter>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AO54"/>
  <sheetViews>
    <sheetView view="pageBreakPreview" zoomScale="40" zoomScaleNormal="50" zoomScaleSheetLayoutView="40" workbookViewId="0">
      <selection activeCell="K39" sqref="K39"/>
    </sheetView>
  </sheetViews>
  <sheetFormatPr defaultRowHeight="25.5" x14ac:dyDescent="0.35"/>
  <cols>
    <col min="1" max="1" width="111.140625" style="196" customWidth="1"/>
    <col min="2" max="3" width="14.5703125" style="196" customWidth="1"/>
    <col min="4" max="4" width="14" style="196" customWidth="1"/>
    <col min="5" max="5" width="14.28515625" style="196" customWidth="1"/>
    <col min="6" max="6" width="17.42578125" style="196" customWidth="1"/>
    <col min="7" max="7" width="13.7109375" style="196" customWidth="1"/>
    <col min="8" max="8" width="14.5703125" style="196" customWidth="1"/>
    <col min="9" max="9" width="17.28515625" style="196" customWidth="1"/>
    <col min="10" max="10" width="13.42578125" style="196" customWidth="1"/>
    <col min="11" max="11" width="14" style="196" customWidth="1"/>
    <col min="12" max="12" width="17.42578125" style="196" customWidth="1"/>
    <col min="13" max="13" width="13.85546875" style="196" customWidth="1"/>
    <col min="14" max="14" width="14.42578125" style="196" customWidth="1"/>
    <col min="15" max="15" width="17.140625" style="196" customWidth="1"/>
    <col min="16" max="16" width="17.5703125" style="196" customWidth="1"/>
    <col min="17" max="17" width="10.7109375" style="196" customWidth="1"/>
    <col min="18" max="18" width="9.140625" style="196"/>
    <col min="19" max="19" width="12.85546875" style="196" customWidth="1"/>
    <col min="20" max="20" width="23.42578125" style="196" customWidth="1"/>
    <col min="21" max="22" width="9.140625" style="196"/>
    <col min="23" max="23" width="10.5703125" style="196" bestFit="1" customWidth="1"/>
    <col min="24" max="24" width="11.28515625" style="196" customWidth="1"/>
    <col min="25" max="256" width="9.140625" style="196"/>
    <col min="257" max="257" width="111.140625" style="196" customWidth="1"/>
    <col min="258" max="259" width="14.5703125" style="196" customWidth="1"/>
    <col min="260" max="260" width="14" style="196" customWidth="1"/>
    <col min="261" max="261" width="14.28515625" style="196" customWidth="1"/>
    <col min="262" max="262" width="17.42578125" style="196" customWidth="1"/>
    <col min="263" max="263" width="13.7109375" style="196" customWidth="1"/>
    <col min="264" max="264" width="14.5703125" style="196" customWidth="1"/>
    <col min="265" max="265" width="17.28515625" style="196" customWidth="1"/>
    <col min="266" max="266" width="13.42578125" style="196" customWidth="1"/>
    <col min="267" max="267" width="14" style="196" customWidth="1"/>
    <col min="268" max="268" width="17.42578125" style="196" customWidth="1"/>
    <col min="269" max="269" width="13.85546875" style="196" customWidth="1"/>
    <col min="270" max="270" width="14.42578125" style="196" customWidth="1"/>
    <col min="271" max="271" width="17.140625" style="196" customWidth="1"/>
    <col min="272" max="272" width="17.5703125" style="196" customWidth="1"/>
    <col min="273" max="273" width="10.7109375" style="196" customWidth="1"/>
    <col min="274" max="274" width="9.140625" style="196"/>
    <col min="275" max="275" width="12.85546875" style="196" customWidth="1"/>
    <col min="276" max="276" width="23.42578125" style="196" customWidth="1"/>
    <col min="277" max="278" width="9.140625" style="196"/>
    <col min="279" max="279" width="10.5703125" style="196" bestFit="1" customWidth="1"/>
    <col min="280" max="280" width="11.28515625" style="196" customWidth="1"/>
    <col min="281" max="512" width="9.140625" style="196"/>
    <col min="513" max="513" width="111.140625" style="196" customWidth="1"/>
    <col min="514" max="515" width="14.5703125" style="196" customWidth="1"/>
    <col min="516" max="516" width="14" style="196" customWidth="1"/>
    <col min="517" max="517" width="14.28515625" style="196" customWidth="1"/>
    <col min="518" max="518" width="17.42578125" style="196" customWidth="1"/>
    <col min="519" max="519" width="13.7109375" style="196" customWidth="1"/>
    <col min="520" max="520" width="14.5703125" style="196" customWidth="1"/>
    <col min="521" max="521" width="17.28515625" style="196" customWidth="1"/>
    <col min="522" max="522" width="13.42578125" style="196" customWidth="1"/>
    <col min="523" max="523" width="14" style="196" customWidth="1"/>
    <col min="524" max="524" width="17.42578125" style="196" customWidth="1"/>
    <col min="525" max="525" width="13.85546875" style="196" customWidth="1"/>
    <col min="526" max="526" width="14.42578125" style="196" customWidth="1"/>
    <col min="527" max="527" width="17.140625" style="196" customWidth="1"/>
    <col min="528" max="528" width="17.5703125" style="196" customWidth="1"/>
    <col min="529" max="529" width="10.7109375" style="196" customWidth="1"/>
    <col min="530" max="530" width="9.140625" style="196"/>
    <col min="531" max="531" width="12.85546875" style="196" customWidth="1"/>
    <col min="532" max="532" width="23.42578125" style="196" customWidth="1"/>
    <col min="533" max="534" width="9.140625" style="196"/>
    <col min="535" max="535" width="10.5703125" style="196" bestFit="1" customWidth="1"/>
    <col min="536" max="536" width="11.28515625" style="196" customWidth="1"/>
    <col min="537" max="768" width="9.140625" style="196"/>
    <col min="769" max="769" width="111.140625" style="196" customWidth="1"/>
    <col min="770" max="771" width="14.5703125" style="196" customWidth="1"/>
    <col min="772" max="772" width="14" style="196" customWidth="1"/>
    <col min="773" max="773" width="14.28515625" style="196" customWidth="1"/>
    <col min="774" max="774" width="17.42578125" style="196" customWidth="1"/>
    <col min="775" max="775" width="13.7109375" style="196" customWidth="1"/>
    <col min="776" max="776" width="14.5703125" style="196" customWidth="1"/>
    <col min="777" max="777" width="17.28515625" style="196" customWidth="1"/>
    <col min="778" max="778" width="13.42578125" style="196" customWidth="1"/>
    <col min="779" max="779" width="14" style="196" customWidth="1"/>
    <col min="780" max="780" width="17.42578125" style="196" customWidth="1"/>
    <col min="781" max="781" width="13.85546875" style="196" customWidth="1"/>
    <col min="782" max="782" width="14.42578125" style="196" customWidth="1"/>
    <col min="783" max="783" width="17.140625" style="196" customWidth="1"/>
    <col min="784" max="784" width="17.5703125" style="196" customWidth="1"/>
    <col min="785" max="785" width="10.7109375" style="196" customWidth="1"/>
    <col min="786" max="786" width="9.140625" style="196"/>
    <col min="787" max="787" width="12.85546875" style="196" customWidth="1"/>
    <col min="788" max="788" width="23.42578125" style="196" customWidth="1"/>
    <col min="789" max="790" width="9.140625" style="196"/>
    <col min="791" max="791" width="10.5703125" style="196" bestFit="1" customWidth="1"/>
    <col min="792" max="792" width="11.28515625" style="196" customWidth="1"/>
    <col min="793" max="1024" width="9.140625" style="196"/>
    <col min="1025" max="1025" width="111.140625" style="196" customWidth="1"/>
    <col min="1026" max="1027" width="14.5703125" style="196" customWidth="1"/>
    <col min="1028" max="1028" width="14" style="196" customWidth="1"/>
    <col min="1029" max="1029" width="14.28515625" style="196" customWidth="1"/>
    <col min="1030" max="1030" width="17.42578125" style="196" customWidth="1"/>
    <col min="1031" max="1031" width="13.7109375" style="196" customWidth="1"/>
    <col min="1032" max="1032" width="14.5703125" style="196" customWidth="1"/>
    <col min="1033" max="1033" width="17.28515625" style="196" customWidth="1"/>
    <col min="1034" max="1034" width="13.42578125" style="196" customWidth="1"/>
    <col min="1035" max="1035" width="14" style="196" customWidth="1"/>
    <col min="1036" max="1036" width="17.42578125" style="196" customWidth="1"/>
    <col min="1037" max="1037" width="13.85546875" style="196" customWidth="1"/>
    <col min="1038" max="1038" width="14.42578125" style="196" customWidth="1"/>
    <col min="1039" max="1039" width="17.140625" style="196" customWidth="1"/>
    <col min="1040" max="1040" width="17.5703125" style="196" customWidth="1"/>
    <col min="1041" max="1041" width="10.7109375" style="196" customWidth="1"/>
    <col min="1042" max="1042" width="9.140625" style="196"/>
    <col min="1043" max="1043" width="12.85546875" style="196" customWidth="1"/>
    <col min="1044" max="1044" width="23.42578125" style="196" customWidth="1"/>
    <col min="1045" max="1046" width="9.140625" style="196"/>
    <col min="1047" max="1047" width="10.5703125" style="196" bestFit="1" customWidth="1"/>
    <col min="1048" max="1048" width="11.28515625" style="196" customWidth="1"/>
    <col min="1049" max="1280" width="9.140625" style="196"/>
    <col min="1281" max="1281" width="111.140625" style="196" customWidth="1"/>
    <col min="1282" max="1283" width="14.5703125" style="196" customWidth="1"/>
    <col min="1284" max="1284" width="14" style="196" customWidth="1"/>
    <col min="1285" max="1285" width="14.28515625" style="196" customWidth="1"/>
    <col min="1286" max="1286" width="17.42578125" style="196" customWidth="1"/>
    <col min="1287" max="1287" width="13.7109375" style="196" customWidth="1"/>
    <col min="1288" max="1288" width="14.5703125" style="196" customWidth="1"/>
    <col min="1289" max="1289" width="17.28515625" style="196" customWidth="1"/>
    <col min="1290" max="1290" width="13.42578125" style="196" customWidth="1"/>
    <col min="1291" max="1291" width="14" style="196" customWidth="1"/>
    <col min="1292" max="1292" width="17.42578125" style="196" customWidth="1"/>
    <col min="1293" max="1293" width="13.85546875" style="196" customWidth="1"/>
    <col min="1294" max="1294" width="14.42578125" style="196" customWidth="1"/>
    <col min="1295" max="1295" width="17.140625" style="196" customWidth="1"/>
    <col min="1296" max="1296" width="17.5703125" style="196" customWidth="1"/>
    <col min="1297" max="1297" width="10.7109375" style="196" customWidth="1"/>
    <col min="1298" max="1298" width="9.140625" style="196"/>
    <col min="1299" max="1299" width="12.85546875" style="196" customWidth="1"/>
    <col min="1300" max="1300" width="23.42578125" style="196" customWidth="1"/>
    <col min="1301" max="1302" width="9.140625" style="196"/>
    <col min="1303" max="1303" width="10.5703125" style="196" bestFit="1" customWidth="1"/>
    <col min="1304" max="1304" width="11.28515625" style="196" customWidth="1"/>
    <col min="1305" max="1536" width="9.140625" style="196"/>
    <col min="1537" max="1537" width="111.140625" style="196" customWidth="1"/>
    <col min="1538" max="1539" width="14.5703125" style="196" customWidth="1"/>
    <col min="1540" max="1540" width="14" style="196" customWidth="1"/>
    <col min="1541" max="1541" width="14.28515625" style="196" customWidth="1"/>
    <col min="1542" max="1542" width="17.42578125" style="196" customWidth="1"/>
    <col min="1543" max="1543" width="13.7109375" style="196" customWidth="1"/>
    <col min="1544" max="1544" width="14.5703125" style="196" customWidth="1"/>
    <col min="1545" max="1545" width="17.28515625" style="196" customWidth="1"/>
    <col min="1546" max="1546" width="13.42578125" style="196" customWidth="1"/>
    <col min="1547" max="1547" width="14" style="196" customWidth="1"/>
    <col min="1548" max="1548" width="17.42578125" style="196" customWidth="1"/>
    <col min="1549" max="1549" width="13.85546875" style="196" customWidth="1"/>
    <col min="1550" max="1550" width="14.42578125" style="196" customWidth="1"/>
    <col min="1551" max="1551" width="17.140625" style="196" customWidth="1"/>
    <col min="1552" max="1552" width="17.5703125" style="196" customWidth="1"/>
    <col min="1553" max="1553" width="10.7109375" style="196" customWidth="1"/>
    <col min="1554" max="1554" width="9.140625" style="196"/>
    <col min="1555" max="1555" width="12.85546875" style="196" customWidth="1"/>
    <col min="1556" max="1556" width="23.42578125" style="196" customWidth="1"/>
    <col min="1557" max="1558" width="9.140625" style="196"/>
    <col min="1559" max="1559" width="10.5703125" style="196" bestFit="1" customWidth="1"/>
    <col min="1560" max="1560" width="11.28515625" style="196" customWidth="1"/>
    <col min="1561" max="1792" width="9.140625" style="196"/>
    <col min="1793" max="1793" width="111.140625" style="196" customWidth="1"/>
    <col min="1794" max="1795" width="14.5703125" style="196" customWidth="1"/>
    <col min="1796" max="1796" width="14" style="196" customWidth="1"/>
    <col min="1797" max="1797" width="14.28515625" style="196" customWidth="1"/>
    <col min="1798" max="1798" width="17.42578125" style="196" customWidth="1"/>
    <col min="1799" max="1799" width="13.7109375" style="196" customWidth="1"/>
    <col min="1800" max="1800" width="14.5703125" style="196" customWidth="1"/>
    <col min="1801" max="1801" width="17.28515625" style="196" customWidth="1"/>
    <col min="1802" max="1802" width="13.42578125" style="196" customWidth="1"/>
    <col min="1803" max="1803" width="14" style="196" customWidth="1"/>
    <col min="1804" max="1804" width="17.42578125" style="196" customWidth="1"/>
    <col min="1805" max="1805" width="13.85546875" style="196" customWidth="1"/>
    <col min="1806" max="1806" width="14.42578125" style="196" customWidth="1"/>
    <col min="1807" max="1807" width="17.140625" style="196" customWidth="1"/>
    <col min="1808" max="1808" width="17.5703125" style="196" customWidth="1"/>
    <col min="1809" max="1809" width="10.7109375" style="196" customWidth="1"/>
    <col min="1810" max="1810" width="9.140625" style="196"/>
    <col min="1811" max="1811" width="12.85546875" style="196" customWidth="1"/>
    <col min="1812" max="1812" width="23.42578125" style="196" customWidth="1"/>
    <col min="1813" max="1814" width="9.140625" style="196"/>
    <col min="1815" max="1815" width="10.5703125" style="196" bestFit="1" customWidth="1"/>
    <col min="1816" max="1816" width="11.28515625" style="196" customWidth="1"/>
    <col min="1817" max="2048" width="9.140625" style="196"/>
    <col min="2049" max="2049" width="111.140625" style="196" customWidth="1"/>
    <col min="2050" max="2051" width="14.5703125" style="196" customWidth="1"/>
    <col min="2052" max="2052" width="14" style="196" customWidth="1"/>
    <col min="2053" max="2053" width="14.28515625" style="196" customWidth="1"/>
    <col min="2054" max="2054" width="17.42578125" style="196" customWidth="1"/>
    <col min="2055" max="2055" width="13.7109375" style="196" customWidth="1"/>
    <col min="2056" max="2056" width="14.5703125" style="196" customWidth="1"/>
    <col min="2057" max="2057" width="17.28515625" style="196" customWidth="1"/>
    <col min="2058" max="2058" width="13.42578125" style="196" customWidth="1"/>
    <col min="2059" max="2059" width="14" style="196" customWidth="1"/>
    <col min="2060" max="2060" width="17.42578125" style="196" customWidth="1"/>
    <col min="2061" max="2061" width="13.85546875" style="196" customWidth="1"/>
    <col min="2062" max="2062" width="14.42578125" style="196" customWidth="1"/>
    <col min="2063" max="2063" width="17.140625" style="196" customWidth="1"/>
    <col min="2064" max="2064" width="17.5703125" style="196" customWidth="1"/>
    <col min="2065" max="2065" width="10.7109375" style="196" customWidth="1"/>
    <col min="2066" max="2066" width="9.140625" style="196"/>
    <col min="2067" max="2067" width="12.85546875" style="196" customWidth="1"/>
    <col min="2068" max="2068" width="23.42578125" style="196" customWidth="1"/>
    <col min="2069" max="2070" width="9.140625" style="196"/>
    <col min="2071" max="2071" width="10.5703125" style="196" bestFit="1" customWidth="1"/>
    <col min="2072" max="2072" width="11.28515625" style="196" customWidth="1"/>
    <col min="2073" max="2304" width="9.140625" style="196"/>
    <col min="2305" max="2305" width="111.140625" style="196" customWidth="1"/>
    <col min="2306" max="2307" width="14.5703125" style="196" customWidth="1"/>
    <col min="2308" max="2308" width="14" style="196" customWidth="1"/>
    <col min="2309" max="2309" width="14.28515625" style="196" customWidth="1"/>
    <col min="2310" max="2310" width="17.42578125" style="196" customWidth="1"/>
    <col min="2311" max="2311" width="13.7109375" style="196" customWidth="1"/>
    <col min="2312" max="2312" width="14.5703125" style="196" customWidth="1"/>
    <col min="2313" max="2313" width="17.28515625" style="196" customWidth="1"/>
    <col min="2314" max="2314" width="13.42578125" style="196" customWidth="1"/>
    <col min="2315" max="2315" width="14" style="196" customWidth="1"/>
    <col min="2316" max="2316" width="17.42578125" style="196" customWidth="1"/>
    <col min="2317" max="2317" width="13.85546875" style="196" customWidth="1"/>
    <col min="2318" max="2318" width="14.42578125" style="196" customWidth="1"/>
    <col min="2319" max="2319" width="17.140625" style="196" customWidth="1"/>
    <col min="2320" max="2320" width="17.5703125" style="196" customWidth="1"/>
    <col min="2321" max="2321" width="10.7109375" style="196" customWidth="1"/>
    <col min="2322" max="2322" width="9.140625" style="196"/>
    <col min="2323" max="2323" width="12.85546875" style="196" customWidth="1"/>
    <col min="2324" max="2324" width="23.42578125" style="196" customWidth="1"/>
    <col min="2325" max="2326" width="9.140625" style="196"/>
    <col min="2327" max="2327" width="10.5703125" style="196" bestFit="1" customWidth="1"/>
    <col min="2328" max="2328" width="11.28515625" style="196" customWidth="1"/>
    <col min="2329" max="2560" width="9.140625" style="196"/>
    <col min="2561" max="2561" width="111.140625" style="196" customWidth="1"/>
    <col min="2562" max="2563" width="14.5703125" style="196" customWidth="1"/>
    <col min="2564" max="2564" width="14" style="196" customWidth="1"/>
    <col min="2565" max="2565" width="14.28515625" style="196" customWidth="1"/>
    <col min="2566" max="2566" width="17.42578125" style="196" customWidth="1"/>
    <col min="2567" max="2567" width="13.7109375" style="196" customWidth="1"/>
    <col min="2568" max="2568" width="14.5703125" style="196" customWidth="1"/>
    <col min="2569" max="2569" width="17.28515625" style="196" customWidth="1"/>
    <col min="2570" max="2570" width="13.42578125" style="196" customWidth="1"/>
    <col min="2571" max="2571" width="14" style="196" customWidth="1"/>
    <col min="2572" max="2572" width="17.42578125" style="196" customWidth="1"/>
    <col min="2573" max="2573" width="13.85546875" style="196" customWidth="1"/>
    <col min="2574" max="2574" width="14.42578125" style="196" customWidth="1"/>
    <col min="2575" max="2575" width="17.140625" style="196" customWidth="1"/>
    <col min="2576" max="2576" width="17.5703125" style="196" customWidth="1"/>
    <col min="2577" max="2577" width="10.7109375" style="196" customWidth="1"/>
    <col min="2578" max="2578" width="9.140625" style="196"/>
    <col min="2579" max="2579" width="12.85546875" style="196" customWidth="1"/>
    <col min="2580" max="2580" width="23.42578125" style="196" customWidth="1"/>
    <col min="2581" max="2582" width="9.140625" style="196"/>
    <col min="2583" max="2583" width="10.5703125" style="196" bestFit="1" customWidth="1"/>
    <col min="2584" max="2584" width="11.28515625" style="196" customWidth="1"/>
    <col min="2585" max="2816" width="9.140625" style="196"/>
    <col min="2817" max="2817" width="111.140625" style="196" customWidth="1"/>
    <col min="2818" max="2819" width="14.5703125" style="196" customWidth="1"/>
    <col min="2820" max="2820" width="14" style="196" customWidth="1"/>
    <col min="2821" max="2821" width="14.28515625" style="196" customWidth="1"/>
    <col min="2822" max="2822" width="17.42578125" style="196" customWidth="1"/>
    <col min="2823" max="2823" width="13.7109375" style="196" customWidth="1"/>
    <col min="2824" max="2824" width="14.5703125" style="196" customWidth="1"/>
    <col min="2825" max="2825" width="17.28515625" style="196" customWidth="1"/>
    <col min="2826" max="2826" width="13.42578125" style="196" customWidth="1"/>
    <col min="2827" max="2827" width="14" style="196" customWidth="1"/>
    <col min="2828" max="2828" width="17.42578125" style="196" customWidth="1"/>
    <col min="2829" max="2829" width="13.85546875" style="196" customWidth="1"/>
    <col min="2830" max="2830" width="14.42578125" style="196" customWidth="1"/>
    <col min="2831" max="2831" width="17.140625" style="196" customWidth="1"/>
    <col min="2832" max="2832" width="17.5703125" style="196" customWidth="1"/>
    <col min="2833" max="2833" width="10.7109375" style="196" customWidth="1"/>
    <col min="2834" max="2834" width="9.140625" style="196"/>
    <col min="2835" max="2835" width="12.85546875" style="196" customWidth="1"/>
    <col min="2836" max="2836" width="23.42578125" style="196" customWidth="1"/>
    <col min="2837" max="2838" width="9.140625" style="196"/>
    <col min="2839" max="2839" width="10.5703125" style="196" bestFit="1" customWidth="1"/>
    <col min="2840" max="2840" width="11.28515625" style="196" customWidth="1"/>
    <col min="2841" max="3072" width="9.140625" style="196"/>
    <col min="3073" max="3073" width="111.140625" style="196" customWidth="1"/>
    <col min="3074" max="3075" width="14.5703125" style="196" customWidth="1"/>
    <col min="3076" max="3076" width="14" style="196" customWidth="1"/>
    <col min="3077" max="3077" width="14.28515625" style="196" customWidth="1"/>
    <col min="3078" max="3078" width="17.42578125" style="196" customWidth="1"/>
    <col min="3079" max="3079" width="13.7109375" style="196" customWidth="1"/>
    <col min="3080" max="3080" width="14.5703125" style="196" customWidth="1"/>
    <col min="3081" max="3081" width="17.28515625" style="196" customWidth="1"/>
    <col min="3082" max="3082" width="13.42578125" style="196" customWidth="1"/>
    <col min="3083" max="3083" width="14" style="196" customWidth="1"/>
    <col min="3084" max="3084" width="17.42578125" style="196" customWidth="1"/>
    <col min="3085" max="3085" width="13.85546875" style="196" customWidth="1"/>
    <col min="3086" max="3086" width="14.42578125" style="196" customWidth="1"/>
    <col min="3087" max="3087" width="17.140625" style="196" customWidth="1"/>
    <col min="3088" max="3088" width="17.5703125" style="196" customWidth="1"/>
    <col min="3089" max="3089" width="10.7109375" style="196" customWidth="1"/>
    <col min="3090" max="3090" width="9.140625" style="196"/>
    <col min="3091" max="3091" width="12.85546875" style="196" customWidth="1"/>
    <col min="3092" max="3092" width="23.42578125" style="196" customWidth="1"/>
    <col min="3093" max="3094" width="9.140625" style="196"/>
    <col min="3095" max="3095" width="10.5703125" style="196" bestFit="1" customWidth="1"/>
    <col min="3096" max="3096" width="11.28515625" style="196" customWidth="1"/>
    <col min="3097" max="3328" width="9.140625" style="196"/>
    <col min="3329" max="3329" width="111.140625" style="196" customWidth="1"/>
    <col min="3330" max="3331" width="14.5703125" style="196" customWidth="1"/>
    <col min="3332" max="3332" width="14" style="196" customWidth="1"/>
    <col min="3333" max="3333" width="14.28515625" style="196" customWidth="1"/>
    <col min="3334" max="3334" width="17.42578125" style="196" customWidth="1"/>
    <col min="3335" max="3335" width="13.7109375" style="196" customWidth="1"/>
    <col min="3336" max="3336" width="14.5703125" style="196" customWidth="1"/>
    <col min="3337" max="3337" width="17.28515625" style="196" customWidth="1"/>
    <col min="3338" max="3338" width="13.42578125" style="196" customWidth="1"/>
    <col min="3339" max="3339" width="14" style="196" customWidth="1"/>
    <col min="3340" max="3340" width="17.42578125" style="196" customWidth="1"/>
    <col min="3341" max="3341" width="13.85546875" style="196" customWidth="1"/>
    <col min="3342" max="3342" width="14.42578125" style="196" customWidth="1"/>
    <col min="3343" max="3343" width="17.140625" style="196" customWidth="1"/>
    <col min="3344" max="3344" width="17.5703125" style="196" customWidth="1"/>
    <col min="3345" max="3345" width="10.7109375" style="196" customWidth="1"/>
    <col min="3346" max="3346" width="9.140625" style="196"/>
    <col min="3347" max="3347" width="12.85546875" style="196" customWidth="1"/>
    <col min="3348" max="3348" width="23.42578125" style="196" customWidth="1"/>
    <col min="3349" max="3350" width="9.140625" style="196"/>
    <col min="3351" max="3351" width="10.5703125" style="196" bestFit="1" customWidth="1"/>
    <col min="3352" max="3352" width="11.28515625" style="196" customWidth="1"/>
    <col min="3353" max="3584" width="9.140625" style="196"/>
    <col min="3585" max="3585" width="111.140625" style="196" customWidth="1"/>
    <col min="3586" max="3587" width="14.5703125" style="196" customWidth="1"/>
    <col min="3588" max="3588" width="14" style="196" customWidth="1"/>
    <col min="3589" max="3589" width="14.28515625" style="196" customWidth="1"/>
    <col min="3590" max="3590" width="17.42578125" style="196" customWidth="1"/>
    <col min="3591" max="3591" width="13.7109375" style="196" customWidth="1"/>
    <col min="3592" max="3592" width="14.5703125" style="196" customWidth="1"/>
    <col min="3593" max="3593" width="17.28515625" style="196" customWidth="1"/>
    <col min="3594" max="3594" width="13.42578125" style="196" customWidth="1"/>
    <col min="3595" max="3595" width="14" style="196" customWidth="1"/>
    <col min="3596" max="3596" width="17.42578125" style="196" customWidth="1"/>
    <col min="3597" max="3597" width="13.85546875" style="196" customWidth="1"/>
    <col min="3598" max="3598" width="14.42578125" style="196" customWidth="1"/>
    <col min="3599" max="3599" width="17.140625" style="196" customWidth="1"/>
    <col min="3600" max="3600" width="17.5703125" style="196" customWidth="1"/>
    <col min="3601" max="3601" width="10.7109375" style="196" customWidth="1"/>
    <col min="3602" max="3602" width="9.140625" style="196"/>
    <col min="3603" max="3603" width="12.85546875" style="196" customWidth="1"/>
    <col min="3604" max="3604" width="23.42578125" style="196" customWidth="1"/>
    <col min="3605" max="3606" width="9.140625" style="196"/>
    <col min="3607" max="3607" width="10.5703125" style="196" bestFit="1" customWidth="1"/>
    <col min="3608" max="3608" width="11.28515625" style="196" customWidth="1"/>
    <col min="3609" max="3840" width="9.140625" style="196"/>
    <col min="3841" max="3841" width="111.140625" style="196" customWidth="1"/>
    <col min="3842" max="3843" width="14.5703125" style="196" customWidth="1"/>
    <col min="3844" max="3844" width="14" style="196" customWidth="1"/>
    <col min="3845" max="3845" width="14.28515625" style="196" customWidth="1"/>
    <col min="3846" max="3846" width="17.42578125" style="196" customWidth="1"/>
    <col min="3847" max="3847" width="13.7109375" style="196" customWidth="1"/>
    <col min="3848" max="3848" width="14.5703125" style="196" customWidth="1"/>
    <col min="3849" max="3849" width="17.28515625" style="196" customWidth="1"/>
    <col min="3850" max="3850" width="13.42578125" style="196" customWidth="1"/>
    <col min="3851" max="3851" width="14" style="196" customWidth="1"/>
    <col min="3852" max="3852" width="17.42578125" style="196" customWidth="1"/>
    <col min="3853" max="3853" width="13.85546875" style="196" customWidth="1"/>
    <col min="3854" max="3854" width="14.42578125" style="196" customWidth="1"/>
    <col min="3855" max="3855" width="17.140625" style="196" customWidth="1"/>
    <col min="3856" max="3856" width="17.5703125" style="196" customWidth="1"/>
    <col min="3857" max="3857" width="10.7109375" style="196" customWidth="1"/>
    <col min="3858" max="3858" width="9.140625" style="196"/>
    <col min="3859" max="3859" width="12.85546875" style="196" customWidth="1"/>
    <col min="3860" max="3860" width="23.42578125" style="196" customWidth="1"/>
    <col min="3861" max="3862" width="9.140625" style="196"/>
    <col min="3863" max="3863" width="10.5703125" style="196" bestFit="1" customWidth="1"/>
    <col min="3864" max="3864" width="11.28515625" style="196" customWidth="1"/>
    <col min="3865" max="4096" width="9.140625" style="196"/>
    <col min="4097" max="4097" width="111.140625" style="196" customWidth="1"/>
    <col min="4098" max="4099" width="14.5703125" style="196" customWidth="1"/>
    <col min="4100" max="4100" width="14" style="196" customWidth="1"/>
    <col min="4101" max="4101" width="14.28515625" style="196" customWidth="1"/>
    <col min="4102" max="4102" width="17.42578125" style="196" customWidth="1"/>
    <col min="4103" max="4103" width="13.7109375" style="196" customWidth="1"/>
    <col min="4104" max="4104" width="14.5703125" style="196" customWidth="1"/>
    <col min="4105" max="4105" width="17.28515625" style="196" customWidth="1"/>
    <col min="4106" max="4106" width="13.42578125" style="196" customWidth="1"/>
    <col min="4107" max="4107" width="14" style="196" customWidth="1"/>
    <col min="4108" max="4108" width="17.42578125" style="196" customWidth="1"/>
    <col min="4109" max="4109" width="13.85546875" style="196" customWidth="1"/>
    <col min="4110" max="4110" width="14.42578125" style="196" customWidth="1"/>
    <col min="4111" max="4111" width="17.140625" style="196" customWidth="1"/>
    <col min="4112" max="4112" width="17.5703125" style="196" customWidth="1"/>
    <col min="4113" max="4113" width="10.7109375" style="196" customWidth="1"/>
    <col min="4114" max="4114" width="9.140625" style="196"/>
    <col min="4115" max="4115" width="12.85546875" style="196" customWidth="1"/>
    <col min="4116" max="4116" width="23.42578125" style="196" customWidth="1"/>
    <col min="4117" max="4118" width="9.140625" style="196"/>
    <col min="4119" max="4119" width="10.5703125" style="196" bestFit="1" customWidth="1"/>
    <col min="4120" max="4120" width="11.28515625" style="196" customWidth="1"/>
    <col min="4121" max="4352" width="9.140625" style="196"/>
    <col min="4353" max="4353" width="111.140625" style="196" customWidth="1"/>
    <col min="4354" max="4355" width="14.5703125" style="196" customWidth="1"/>
    <col min="4356" max="4356" width="14" style="196" customWidth="1"/>
    <col min="4357" max="4357" width="14.28515625" style="196" customWidth="1"/>
    <col min="4358" max="4358" width="17.42578125" style="196" customWidth="1"/>
    <col min="4359" max="4359" width="13.7109375" style="196" customWidth="1"/>
    <col min="4360" max="4360" width="14.5703125" style="196" customWidth="1"/>
    <col min="4361" max="4361" width="17.28515625" style="196" customWidth="1"/>
    <col min="4362" max="4362" width="13.42578125" style="196" customWidth="1"/>
    <col min="4363" max="4363" width="14" style="196" customWidth="1"/>
    <col min="4364" max="4364" width="17.42578125" style="196" customWidth="1"/>
    <col min="4365" max="4365" width="13.85546875" style="196" customWidth="1"/>
    <col min="4366" max="4366" width="14.42578125" style="196" customWidth="1"/>
    <col min="4367" max="4367" width="17.140625" style="196" customWidth="1"/>
    <col min="4368" max="4368" width="17.5703125" style="196" customWidth="1"/>
    <col min="4369" max="4369" width="10.7109375" style="196" customWidth="1"/>
    <col min="4370" max="4370" width="9.140625" style="196"/>
    <col min="4371" max="4371" width="12.85546875" style="196" customWidth="1"/>
    <col min="4372" max="4372" width="23.42578125" style="196" customWidth="1"/>
    <col min="4373" max="4374" width="9.140625" style="196"/>
    <col min="4375" max="4375" width="10.5703125" style="196" bestFit="1" customWidth="1"/>
    <col min="4376" max="4376" width="11.28515625" style="196" customWidth="1"/>
    <col min="4377" max="4608" width="9.140625" style="196"/>
    <col min="4609" max="4609" width="111.140625" style="196" customWidth="1"/>
    <col min="4610" max="4611" width="14.5703125" style="196" customWidth="1"/>
    <col min="4612" max="4612" width="14" style="196" customWidth="1"/>
    <col min="4613" max="4613" width="14.28515625" style="196" customWidth="1"/>
    <col min="4614" max="4614" width="17.42578125" style="196" customWidth="1"/>
    <col min="4615" max="4615" width="13.7109375" style="196" customWidth="1"/>
    <col min="4616" max="4616" width="14.5703125" style="196" customWidth="1"/>
    <col min="4617" max="4617" width="17.28515625" style="196" customWidth="1"/>
    <col min="4618" max="4618" width="13.42578125" style="196" customWidth="1"/>
    <col min="4619" max="4619" width="14" style="196" customWidth="1"/>
    <col min="4620" max="4620" width="17.42578125" style="196" customWidth="1"/>
    <col min="4621" max="4621" width="13.85546875" style="196" customWidth="1"/>
    <col min="4622" max="4622" width="14.42578125" style="196" customWidth="1"/>
    <col min="4623" max="4623" width="17.140625" style="196" customWidth="1"/>
    <col min="4624" max="4624" width="17.5703125" style="196" customWidth="1"/>
    <col min="4625" max="4625" width="10.7109375" style="196" customWidth="1"/>
    <col min="4626" max="4626" width="9.140625" style="196"/>
    <col min="4627" max="4627" width="12.85546875" style="196" customWidth="1"/>
    <col min="4628" max="4628" width="23.42578125" style="196" customWidth="1"/>
    <col min="4629" max="4630" width="9.140625" style="196"/>
    <col min="4631" max="4631" width="10.5703125" style="196" bestFit="1" customWidth="1"/>
    <col min="4632" max="4632" width="11.28515625" style="196" customWidth="1"/>
    <col min="4633" max="4864" width="9.140625" style="196"/>
    <col min="4865" max="4865" width="111.140625" style="196" customWidth="1"/>
    <col min="4866" max="4867" width="14.5703125" style="196" customWidth="1"/>
    <col min="4868" max="4868" width="14" style="196" customWidth="1"/>
    <col min="4869" max="4869" width="14.28515625" style="196" customWidth="1"/>
    <col min="4870" max="4870" width="17.42578125" style="196" customWidth="1"/>
    <col min="4871" max="4871" width="13.7109375" style="196" customWidth="1"/>
    <col min="4872" max="4872" width="14.5703125" style="196" customWidth="1"/>
    <col min="4873" max="4873" width="17.28515625" style="196" customWidth="1"/>
    <col min="4874" max="4874" width="13.42578125" style="196" customWidth="1"/>
    <col min="4875" max="4875" width="14" style="196" customWidth="1"/>
    <col min="4876" max="4876" width="17.42578125" style="196" customWidth="1"/>
    <col min="4877" max="4877" width="13.85546875" style="196" customWidth="1"/>
    <col min="4878" max="4878" width="14.42578125" style="196" customWidth="1"/>
    <col min="4879" max="4879" width="17.140625" style="196" customWidth="1"/>
    <col min="4880" max="4880" width="17.5703125" style="196" customWidth="1"/>
    <col min="4881" max="4881" width="10.7109375" style="196" customWidth="1"/>
    <col min="4882" max="4882" width="9.140625" style="196"/>
    <col min="4883" max="4883" width="12.85546875" style="196" customWidth="1"/>
    <col min="4884" max="4884" width="23.42578125" style="196" customWidth="1"/>
    <col min="4885" max="4886" width="9.140625" style="196"/>
    <col min="4887" max="4887" width="10.5703125" style="196" bestFit="1" customWidth="1"/>
    <col min="4888" max="4888" width="11.28515625" style="196" customWidth="1"/>
    <col min="4889" max="5120" width="9.140625" style="196"/>
    <col min="5121" max="5121" width="111.140625" style="196" customWidth="1"/>
    <col min="5122" max="5123" width="14.5703125" style="196" customWidth="1"/>
    <col min="5124" max="5124" width="14" style="196" customWidth="1"/>
    <col min="5125" max="5125" width="14.28515625" style="196" customWidth="1"/>
    <col min="5126" max="5126" width="17.42578125" style="196" customWidth="1"/>
    <col min="5127" max="5127" width="13.7109375" style="196" customWidth="1"/>
    <col min="5128" max="5128" width="14.5703125" style="196" customWidth="1"/>
    <col min="5129" max="5129" width="17.28515625" style="196" customWidth="1"/>
    <col min="5130" max="5130" width="13.42578125" style="196" customWidth="1"/>
    <col min="5131" max="5131" width="14" style="196" customWidth="1"/>
    <col min="5132" max="5132" width="17.42578125" style="196" customWidth="1"/>
    <col min="5133" max="5133" width="13.85546875" style="196" customWidth="1"/>
    <col min="5134" max="5134" width="14.42578125" style="196" customWidth="1"/>
    <col min="5135" max="5135" width="17.140625" style="196" customWidth="1"/>
    <col min="5136" max="5136" width="17.5703125" style="196" customWidth="1"/>
    <col min="5137" max="5137" width="10.7109375" style="196" customWidth="1"/>
    <col min="5138" max="5138" width="9.140625" style="196"/>
    <col min="5139" max="5139" width="12.85546875" style="196" customWidth="1"/>
    <col min="5140" max="5140" width="23.42578125" style="196" customWidth="1"/>
    <col min="5141" max="5142" width="9.140625" style="196"/>
    <col min="5143" max="5143" width="10.5703125" style="196" bestFit="1" customWidth="1"/>
    <col min="5144" max="5144" width="11.28515625" style="196" customWidth="1"/>
    <col min="5145" max="5376" width="9.140625" style="196"/>
    <col min="5377" max="5377" width="111.140625" style="196" customWidth="1"/>
    <col min="5378" max="5379" width="14.5703125" style="196" customWidth="1"/>
    <col min="5380" max="5380" width="14" style="196" customWidth="1"/>
    <col min="5381" max="5381" width="14.28515625" style="196" customWidth="1"/>
    <col min="5382" max="5382" width="17.42578125" style="196" customWidth="1"/>
    <col min="5383" max="5383" width="13.7109375" style="196" customWidth="1"/>
    <col min="5384" max="5384" width="14.5703125" style="196" customWidth="1"/>
    <col min="5385" max="5385" width="17.28515625" style="196" customWidth="1"/>
    <col min="5386" max="5386" width="13.42578125" style="196" customWidth="1"/>
    <col min="5387" max="5387" width="14" style="196" customWidth="1"/>
    <col min="5388" max="5388" width="17.42578125" style="196" customWidth="1"/>
    <col min="5389" max="5389" width="13.85546875" style="196" customWidth="1"/>
    <col min="5390" max="5390" width="14.42578125" style="196" customWidth="1"/>
    <col min="5391" max="5391" width="17.140625" style="196" customWidth="1"/>
    <col min="5392" max="5392" width="17.5703125" style="196" customWidth="1"/>
    <col min="5393" max="5393" width="10.7109375" style="196" customWidth="1"/>
    <col min="5394" max="5394" width="9.140625" style="196"/>
    <col min="5395" max="5395" width="12.85546875" style="196" customWidth="1"/>
    <col min="5396" max="5396" width="23.42578125" style="196" customWidth="1"/>
    <col min="5397" max="5398" width="9.140625" style="196"/>
    <col min="5399" max="5399" width="10.5703125" style="196" bestFit="1" customWidth="1"/>
    <col min="5400" max="5400" width="11.28515625" style="196" customWidth="1"/>
    <col min="5401" max="5632" width="9.140625" style="196"/>
    <col min="5633" max="5633" width="111.140625" style="196" customWidth="1"/>
    <col min="5634" max="5635" width="14.5703125" style="196" customWidth="1"/>
    <col min="5636" max="5636" width="14" style="196" customWidth="1"/>
    <col min="5637" max="5637" width="14.28515625" style="196" customWidth="1"/>
    <col min="5638" max="5638" width="17.42578125" style="196" customWidth="1"/>
    <col min="5639" max="5639" width="13.7109375" style="196" customWidth="1"/>
    <col min="5640" max="5640" width="14.5703125" style="196" customWidth="1"/>
    <col min="5641" max="5641" width="17.28515625" style="196" customWidth="1"/>
    <col min="5642" max="5642" width="13.42578125" style="196" customWidth="1"/>
    <col min="5643" max="5643" width="14" style="196" customWidth="1"/>
    <col min="5644" max="5644" width="17.42578125" style="196" customWidth="1"/>
    <col min="5645" max="5645" width="13.85546875" style="196" customWidth="1"/>
    <col min="5646" max="5646" width="14.42578125" style="196" customWidth="1"/>
    <col min="5647" max="5647" width="17.140625" style="196" customWidth="1"/>
    <col min="5648" max="5648" width="17.5703125" style="196" customWidth="1"/>
    <col min="5649" max="5649" width="10.7109375" style="196" customWidth="1"/>
    <col min="5650" max="5650" width="9.140625" style="196"/>
    <col min="5651" max="5651" width="12.85546875" style="196" customWidth="1"/>
    <col min="5652" max="5652" width="23.42578125" style="196" customWidth="1"/>
    <col min="5653" max="5654" width="9.140625" style="196"/>
    <col min="5655" max="5655" width="10.5703125" style="196" bestFit="1" customWidth="1"/>
    <col min="5656" max="5656" width="11.28515625" style="196" customWidth="1"/>
    <col min="5657" max="5888" width="9.140625" style="196"/>
    <col min="5889" max="5889" width="111.140625" style="196" customWidth="1"/>
    <col min="5890" max="5891" width="14.5703125" style="196" customWidth="1"/>
    <col min="5892" max="5892" width="14" style="196" customWidth="1"/>
    <col min="5893" max="5893" width="14.28515625" style="196" customWidth="1"/>
    <col min="5894" max="5894" width="17.42578125" style="196" customWidth="1"/>
    <col min="5895" max="5895" width="13.7109375" style="196" customWidth="1"/>
    <col min="5896" max="5896" width="14.5703125" style="196" customWidth="1"/>
    <col min="5897" max="5897" width="17.28515625" style="196" customWidth="1"/>
    <col min="5898" max="5898" width="13.42578125" style="196" customWidth="1"/>
    <col min="5899" max="5899" width="14" style="196" customWidth="1"/>
    <col min="5900" max="5900" width="17.42578125" style="196" customWidth="1"/>
    <col min="5901" max="5901" width="13.85546875" style="196" customWidth="1"/>
    <col min="5902" max="5902" width="14.42578125" style="196" customWidth="1"/>
    <col min="5903" max="5903" width="17.140625" style="196" customWidth="1"/>
    <col min="5904" max="5904" width="17.5703125" style="196" customWidth="1"/>
    <col min="5905" max="5905" width="10.7109375" style="196" customWidth="1"/>
    <col min="5906" max="5906" width="9.140625" style="196"/>
    <col min="5907" max="5907" width="12.85546875" style="196" customWidth="1"/>
    <col min="5908" max="5908" width="23.42578125" style="196" customWidth="1"/>
    <col min="5909" max="5910" width="9.140625" style="196"/>
    <col min="5911" max="5911" width="10.5703125" style="196" bestFit="1" customWidth="1"/>
    <col min="5912" max="5912" width="11.28515625" style="196" customWidth="1"/>
    <col min="5913" max="6144" width="9.140625" style="196"/>
    <col min="6145" max="6145" width="111.140625" style="196" customWidth="1"/>
    <col min="6146" max="6147" width="14.5703125" style="196" customWidth="1"/>
    <col min="6148" max="6148" width="14" style="196" customWidth="1"/>
    <col min="6149" max="6149" width="14.28515625" style="196" customWidth="1"/>
    <col min="6150" max="6150" width="17.42578125" style="196" customWidth="1"/>
    <col min="6151" max="6151" width="13.7109375" style="196" customWidth="1"/>
    <col min="6152" max="6152" width="14.5703125" style="196" customWidth="1"/>
    <col min="6153" max="6153" width="17.28515625" style="196" customWidth="1"/>
    <col min="6154" max="6154" width="13.42578125" style="196" customWidth="1"/>
    <col min="6155" max="6155" width="14" style="196" customWidth="1"/>
    <col min="6156" max="6156" width="17.42578125" style="196" customWidth="1"/>
    <col min="6157" max="6157" width="13.85546875" style="196" customWidth="1"/>
    <col min="6158" max="6158" width="14.42578125" style="196" customWidth="1"/>
    <col min="6159" max="6159" width="17.140625" style="196" customWidth="1"/>
    <col min="6160" max="6160" width="17.5703125" style="196" customWidth="1"/>
    <col min="6161" max="6161" width="10.7109375" style="196" customWidth="1"/>
    <col min="6162" max="6162" width="9.140625" style="196"/>
    <col min="6163" max="6163" width="12.85546875" style="196" customWidth="1"/>
    <col min="6164" max="6164" width="23.42578125" style="196" customWidth="1"/>
    <col min="6165" max="6166" width="9.140625" style="196"/>
    <col min="6167" max="6167" width="10.5703125" style="196" bestFit="1" customWidth="1"/>
    <col min="6168" max="6168" width="11.28515625" style="196" customWidth="1"/>
    <col min="6169" max="6400" width="9.140625" style="196"/>
    <col min="6401" max="6401" width="111.140625" style="196" customWidth="1"/>
    <col min="6402" max="6403" width="14.5703125" style="196" customWidth="1"/>
    <col min="6404" max="6404" width="14" style="196" customWidth="1"/>
    <col min="6405" max="6405" width="14.28515625" style="196" customWidth="1"/>
    <col min="6406" max="6406" width="17.42578125" style="196" customWidth="1"/>
    <col min="6407" max="6407" width="13.7109375" style="196" customWidth="1"/>
    <col min="6408" max="6408" width="14.5703125" style="196" customWidth="1"/>
    <col min="6409" max="6409" width="17.28515625" style="196" customWidth="1"/>
    <col min="6410" max="6410" width="13.42578125" style="196" customWidth="1"/>
    <col min="6411" max="6411" width="14" style="196" customWidth="1"/>
    <col min="6412" max="6412" width="17.42578125" style="196" customWidth="1"/>
    <col min="6413" max="6413" width="13.85546875" style="196" customWidth="1"/>
    <col min="6414" max="6414" width="14.42578125" style="196" customWidth="1"/>
    <col min="6415" max="6415" width="17.140625" style="196" customWidth="1"/>
    <col min="6416" max="6416" width="17.5703125" style="196" customWidth="1"/>
    <col min="6417" max="6417" width="10.7109375" style="196" customWidth="1"/>
    <col min="6418" max="6418" width="9.140625" style="196"/>
    <col min="6419" max="6419" width="12.85546875" style="196" customWidth="1"/>
    <col min="6420" max="6420" width="23.42578125" style="196" customWidth="1"/>
    <col min="6421" max="6422" width="9.140625" style="196"/>
    <col min="6423" max="6423" width="10.5703125" style="196" bestFit="1" customWidth="1"/>
    <col min="6424" max="6424" width="11.28515625" style="196" customWidth="1"/>
    <col min="6425" max="6656" width="9.140625" style="196"/>
    <col min="6657" max="6657" width="111.140625" style="196" customWidth="1"/>
    <col min="6658" max="6659" width="14.5703125" style="196" customWidth="1"/>
    <col min="6660" max="6660" width="14" style="196" customWidth="1"/>
    <col min="6661" max="6661" width="14.28515625" style="196" customWidth="1"/>
    <col min="6662" max="6662" width="17.42578125" style="196" customWidth="1"/>
    <col min="6663" max="6663" width="13.7109375" style="196" customWidth="1"/>
    <col min="6664" max="6664" width="14.5703125" style="196" customWidth="1"/>
    <col min="6665" max="6665" width="17.28515625" style="196" customWidth="1"/>
    <col min="6666" max="6666" width="13.42578125" style="196" customWidth="1"/>
    <col min="6667" max="6667" width="14" style="196" customWidth="1"/>
    <col min="6668" max="6668" width="17.42578125" style="196" customWidth="1"/>
    <col min="6669" max="6669" width="13.85546875" style="196" customWidth="1"/>
    <col min="6670" max="6670" width="14.42578125" style="196" customWidth="1"/>
    <col min="6671" max="6671" width="17.140625" style="196" customWidth="1"/>
    <col min="6672" max="6672" width="17.5703125" style="196" customWidth="1"/>
    <col min="6673" max="6673" width="10.7109375" style="196" customWidth="1"/>
    <col min="6674" max="6674" width="9.140625" style="196"/>
    <col min="6675" max="6675" width="12.85546875" style="196" customWidth="1"/>
    <col min="6676" max="6676" width="23.42578125" style="196" customWidth="1"/>
    <col min="6677" max="6678" width="9.140625" style="196"/>
    <col min="6679" max="6679" width="10.5703125" style="196" bestFit="1" customWidth="1"/>
    <col min="6680" max="6680" width="11.28515625" style="196" customWidth="1"/>
    <col min="6681" max="6912" width="9.140625" style="196"/>
    <col min="6913" max="6913" width="111.140625" style="196" customWidth="1"/>
    <col min="6914" max="6915" width="14.5703125" style="196" customWidth="1"/>
    <col min="6916" max="6916" width="14" style="196" customWidth="1"/>
    <col min="6917" max="6917" width="14.28515625" style="196" customWidth="1"/>
    <col min="6918" max="6918" width="17.42578125" style="196" customWidth="1"/>
    <col min="6919" max="6919" width="13.7109375" style="196" customWidth="1"/>
    <col min="6920" max="6920" width="14.5703125" style="196" customWidth="1"/>
    <col min="6921" max="6921" width="17.28515625" style="196" customWidth="1"/>
    <col min="6922" max="6922" width="13.42578125" style="196" customWidth="1"/>
    <col min="6923" max="6923" width="14" style="196" customWidth="1"/>
    <col min="6924" max="6924" width="17.42578125" style="196" customWidth="1"/>
    <col min="6925" max="6925" width="13.85546875" style="196" customWidth="1"/>
    <col min="6926" max="6926" width="14.42578125" style="196" customWidth="1"/>
    <col min="6927" max="6927" width="17.140625" style="196" customWidth="1"/>
    <col min="6928" max="6928" width="17.5703125" style="196" customWidth="1"/>
    <col min="6929" max="6929" width="10.7109375" style="196" customWidth="1"/>
    <col min="6930" max="6930" width="9.140625" style="196"/>
    <col min="6931" max="6931" width="12.85546875" style="196" customWidth="1"/>
    <col min="6932" max="6932" width="23.42578125" style="196" customWidth="1"/>
    <col min="6933" max="6934" width="9.140625" style="196"/>
    <col min="6935" max="6935" width="10.5703125" style="196" bestFit="1" customWidth="1"/>
    <col min="6936" max="6936" width="11.28515625" style="196" customWidth="1"/>
    <col min="6937" max="7168" width="9.140625" style="196"/>
    <col min="7169" max="7169" width="111.140625" style="196" customWidth="1"/>
    <col min="7170" max="7171" width="14.5703125" style="196" customWidth="1"/>
    <col min="7172" max="7172" width="14" style="196" customWidth="1"/>
    <col min="7173" max="7173" width="14.28515625" style="196" customWidth="1"/>
    <col min="7174" max="7174" width="17.42578125" style="196" customWidth="1"/>
    <col min="7175" max="7175" width="13.7109375" style="196" customWidth="1"/>
    <col min="7176" max="7176" width="14.5703125" style="196" customWidth="1"/>
    <col min="7177" max="7177" width="17.28515625" style="196" customWidth="1"/>
    <col min="7178" max="7178" width="13.42578125" style="196" customWidth="1"/>
    <col min="7179" max="7179" width="14" style="196" customWidth="1"/>
    <col min="7180" max="7180" width="17.42578125" style="196" customWidth="1"/>
    <col min="7181" max="7181" width="13.85546875" style="196" customWidth="1"/>
    <col min="7182" max="7182" width="14.42578125" style="196" customWidth="1"/>
    <col min="7183" max="7183" width="17.140625" style="196" customWidth="1"/>
    <col min="7184" max="7184" width="17.5703125" style="196" customWidth="1"/>
    <col min="7185" max="7185" width="10.7109375" style="196" customWidth="1"/>
    <col min="7186" max="7186" width="9.140625" style="196"/>
    <col min="7187" max="7187" width="12.85546875" style="196" customWidth="1"/>
    <col min="7188" max="7188" width="23.42578125" style="196" customWidth="1"/>
    <col min="7189" max="7190" width="9.140625" style="196"/>
    <col min="7191" max="7191" width="10.5703125" style="196" bestFit="1" customWidth="1"/>
    <col min="7192" max="7192" width="11.28515625" style="196" customWidth="1"/>
    <col min="7193" max="7424" width="9.140625" style="196"/>
    <col min="7425" max="7425" width="111.140625" style="196" customWidth="1"/>
    <col min="7426" max="7427" width="14.5703125" style="196" customWidth="1"/>
    <col min="7428" max="7428" width="14" style="196" customWidth="1"/>
    <col min="7429" max="7429" width="14.28515625" style="196" customWidth="1"/>
    <col min="7430" max="7430" width="17.42578125" style="196" customWidth="1"/>
    <col min="7431" max="7431" width="13.7109375" style="196" customWidth="1"/>
    <col min="7432" max="7432" width="14.5703125" style="196" customWidth="1"/>
    <col min="7433" max="7433" width="17.28515625" style="196" customWidth="1"/>
    <col min="7434" max="7434" width="13.42578125" style="196" customWidth="1"/>
    <col min="7435" max="7435" width="14" style="196" customWidth="1"/>
    <col min="7436" max="7436" width="17.42578125" style="196" customWidth="1"/>
    <col min="7437" max="7437" width="13.85546875" style="196" customWidth="1"/>
    <col min="7438" max="7438" width="14.42578125" style="196" customWidth="1"/>
    <col min="7439" max="7439" width="17.140625" style="196" customWidth="1"/>
    <col min="7440" max="7440" width="17.5703125" style="196" customWidth="1"/>
    <col min="7441" max="7441" width="10.7109375" style="196" customWidth="1"/>
    <col min="7442" max="7442" width="9.140625" style="196"/>
    <col min="7443" max="7443" width="12.85546875" style="196" customWidth="1"/>
    <col min="7444" max="7444" width="23.42578125" style="196" customWidth="1"/>
    <col min="7445" max="7446" width="9.140625" style="196"/>
    <col min="7447" max="7447" width="10.5703125" style="196" bestFit="1" customWidth="1"/>
    <col min="7448" max="7448" width="11.28515625" style="196" customWidth="1"/>
    <col min="7449" max="7680" width="9.140625" style="196"/>
    <col min="7681" max="7681" width="111.140625" style="196" customWidth="1"/>
    <col min="7682" max="7683" width="14.5703125" style="196" customWidth="1"/>
    <col min="7684" max="7684" width="14" style="196" customWidth="1"/>
    <col min="7685" max="7685" width="14.28515625" style="196" customWidth="1"/>
    <col min="7686" max="7686" width="17.42578125" style="196" customWidth="1"/>
    <col min="7687" max="7687" width="13.7109375" style="196" customWidth="1"/>
    <col min="7688" max="7688" width="14.5703125" style="196" customWidth="1"/>
    <col min="7689" max="7689" width="17.28515625" style="196" customWidth="1"/>
    <col min="7690" max="7690" width="13.42578125" style="196" customWidth="1"/>
    <col min="7691" max="7691" width="14" style="196" customWidth="1"/>
    <col min="7692" max="7692" width="17.42578125" style="196" customWidth="1"/>
    <col min="7693" max="7693" width="13.85546875" style="196" customWidth="1"/>
    <col min="7694" max="7694" width="14.42578125" style="196" customWidth="1"/>
    <col min="7695" max="7695" width="17.140625" style="196" customWidth="1"/>
    <col min="7696" max="7696" width="17.5703125" style="196" customWidth="1"/>
    <col min="7697" max="7697" width="10.7109375" style="196" customWidth="1"/>
    <col min="7698" max="7698" width="9.140625" style="196"/>
    <col min="7699" max="7699" width="12.85546875" style="196" customWidth="1"/>
    <col min="7700" max="7700" width="23.42578125" style="196" customWidth="1"/>
    <col min="7701" max="7702" width="9.140625" style="196"/>
    <col min="7703" max="7703" width="10.5703125" style="196" bestFit="1" customWidth="1"/>
    <col min="7704" max="7704" width="11.28515625" style="196" customWidth="1"/>
    <col min="7705" max="7936" width="9.140625" style="196"/>
    <col min="7937" max="7937" width="111.140625" style="196" customWidth="1"/>
    <col min="7938" max="7939" width="14.5703125" style="196" customWidth="1"/>
    <col min="7940" max="7940" width="14" style="196" customWidth="1"/>
    <col min="7941" max="7941" width="14.28515625" style="196" customWidth="1"/>
    <col min="7942" max="7942" width="17.42578125" style="196" customWidth="1"/>
    <col min="7943" max="7943" width="13.7109375" style="196" customWidth="1"/>
    <col min="7944" max="7944" width="14.5703125" style="196" customWidth="1"/>
    <col min="7945" max="7945" width="17.28515625" style="196" customWidth="1"/>
    <col min="7946" max="7946" width="13.42578125" style="196" customWidth="1"/>
    <col min="7947" max="7947" width="14" style="196" customWidth="1"/>
    <col min="7948" max="7948" width="17.42578125" style="196" customWidth="1"/>
    <col min="7949" max="7949" width="13.85546875" style="196" customWidth="1"/>
    <col min="7950" max="7950" width="14.42578125" style="196" customWidth="1"/>
    <col min="7951" max="7951" width="17.140625" style="196" customWidth="1"/>
    <col min="7952" max="7952" width="17.5703125" style="196" customWidth="1"/>
    <col min="7953" max="7953" width="10.7109375" style="196" customWidth="1"/>
    <col min="7954" max="7954" width="9.140625" style="196"/>
    <col min="7955" max="7955" width="12.85546875" style="196" customWidth="1"/>
    <col min="7956" max="7956" width="23.42578125" style="196" customWidth="1"/>
    <col min="7957" max="7958" width="9.140625" style="196"/>
    <col min="7959" max="7959" width="10.5703125" style="196" bestFit="1" customWidth="1"/>
    <col min="7960" max="7960" width="11.28515625" style="196" customWidth="1"/>
    <col min="7961" max="8192" width="9.140625" style="196"/>
    <col min="8193" max="8193" width="111.140625" style="196" customWidth="1"/>
    <col min="8194" max="8195" width="14.5703125" style="196" customWidth="1"/>
    <col min="8196" max="8196" width="14" style="196" customWidth="1"/>
    <col min="8197" max="8197" width="14.28515625" style="196" customWidth="1"/>
    <col min="8198" max="8198" width="17.42578125" style="196" customWidth="1"/>
    <col min="8199" max="8199" width="13.7109375" style="196" customWidth="1"/>
    <col min="8200" max="8200" width="14.5703125" style="196" customWidth="1"/>
    <col min="8201" max="8201" width="17.28515625" style="196" customWidth="1"/>
    <col min="8202" max="8202" width="13.42578125" style="196" customWidth="1"/>
    <col min="8203" max="8203" width="14" style="196" customWidth="1"/>
    <col min="8204" max="8204" width="17.42578125" style="196" customWidth="1"/>
    <col min="8205" max="8205" width="13.85546875" style="196" customWidth="1"/>
    <col min="8206" max="8206" width="14.42578125" style="196" customWidth="1"/>
    <col min="8207" max="8207" width="17.140625" style="196" customWidth="1"/>
    <col min="8208" max="8208" width="17.5703125" style="196" customWidth="1"/>
    <col min="8209" max="8209" width="10.7109375" style="196" customWidth="1"/>
    <col min="8210" max="8210" width="9.140625" style="196"/>
    <col min="8211" max="8211" width="12.85546875" style="196" customWidth="1"/>
    <col min="8212" max="8212" width="23.42578125" style="196" customWidth="1"/>
    <col min="8213" max="8214" width="9.140625" style="196"/>
    <col min="8215" max="8215" width="10.5703125" style="196" bestFit="1" customWidth="1"/>
    <col min="8216" max="8216" width="11.28515625" style="196" customWidth="1"/>
    <col min="8217" max="8448" width="9.140625" style="196"/>
    <col min="8449" max="8449" width="111.140625" style="196" customWidth="1"/>
    <col min="8450" max="8451" width="14.5703125" style="196" customWidth="1"/>
    <col min="8452" max="8452" width="14" style="196" customWidth="1"/>
    <col min="8453" max="8453" width="14.28515625" style="196" customWidth="1"/>
    <col min="8454" max="8454" width="17.42578125" style="196" customWidth="1"/>
    <col min="8455" max="8455" width="13.7109375" style="196" customWidth="1"/>
    <col min="8456" max="8456" width="14.5703125" style="196" customWidth="1"/>
    <col min="8457" max="8457" width="17.28515625" style="196" customWidth="1"/>
    <col min="8458" max="8458" width="13.42578125" style="196" customWidth="1"/>
    <col min="8459" max="8459" width="14" style="196" customWidth="1"/>
    <col min="8460" max="8460" width="17.42578125" style="196" customWidth="1"/>
    <col min="8461" max="8461" width="13.85546875" style="196" customWidth="1"/>
    <col min="8462" max="8462" width="14.42578125" style="196" customWidth="1"/>
    <col min="8463" max="8463" width="17.140625" style="196" customWidth="1"/>
    <col min="8464" max="8464" width="17.5703125" style="196" customWidth="1"/>
    <col min="8465" max="8465" width="10.7109375" style="196" customWidth="1"/>
    <col min="8466" max="8466" width="9.140625" style="196"/>
    <col min="8467" max="8467" width="12.85546875" style="196" customWidth="1"/>
    <col min="8468" max="8468" width="23.42578125" style="196" customWidth="1"/>
    <col min="8469" max="8470" width="9.140625" style="196"/>
    <col min="8471" max="8471" width="10.5703125" style="196" bestFit="1" customWidth="1"/>
    <col min="8472" max="8472" width="11.28515625" style="196" customWidth="1"/>
    <col min="8473" max="8704" width="9.140625" style="196"/>
    <col min="8705" max="8705" width="111.140625" style="196" customWidth="1"/>
    <col min="8706" max="8707" width="14.5703125" style="196" customWidth="1"/>
    <col min="8708" max="8708" width="14" style="196" customWidth="1"/>
    <col min="8709" max="8709" width="14.28515625" style="196" customWidth="1"/>
    <col min="8710" max="8710" width="17.42578125" style="196" customWidth="1"/>
    <col min="8711" max="8711" width="13.7109375" style="196" customWidth="1"/>
    <col min="8712" max="8712" width="14.5703125" style="196" customWidth="1"/>
    <col min="8713" max="8713" width="17.28515625" style="196" customWidth="1"/>
    <col min="8714" max="8714" width="13.42578125" style="196" customWidth="1"/>
    <col min="8715" max="8715" width="14" style="196" customWidth="1"/>
    <col min="8716" max="8716" width="17.42578125" style="196" customWidth="1"/>
    <col min="8717" max="8717" width="13.85546875" style="196" customWidth="1"/>
    <col min="8718" max="8718" width="14.42578125" style="196" customWidth="1"/>
    <col min="8719" max="8719" width="17.140625" style="196" customWidth="1"/>
    <col min="8720" max="8720" width="17.5703125" style="196" customWidth="1"/>
    <col min="8721" max="8721" width="10.7109375" style="196" customWidth="1"/>
    <col min="8722" max="8722" width="9.140625" style="196"/>
    <col min="8723" max="8723" width="12.85546875" style="196" customWidth="1"/>
    <col min="8724" max="8724" width="23.42578125" style="196" customWidth="1"/>
    <col min="8725" max="8726" width="9.140625" style="196"/>
    <col min="8727" max="8727" width="10.5703125" style="196" bestFit="1" customWidth="1"/>
    <col min="8728" max="8728" width="11.28515625" style="196" customWidth="1"/>
    <col min="8729" max="8960" width="9.140625" style="196"/>
    <col min="8961" max="8961" width="111.140625" style="196" customWidth="1"/>
    <col min="8962" max="8963" width="14.5703125" style="196" customWidth="1"/>
    <col min="8964" max="8964" width="14" style="196" customWidth="1"/>
    <col min="8965" max="8965" width="14.28515625" style="196" customWidth="1"/>
    <col min="8966" max="8966" width="17.42578125" style="196" customWidth="1"/>
    <col min="8967" max="8967" width="13.7109375" style="196" customWidth="1"/>
    <col min="8968" max="8968" width="14.5703125" style="196" customWidth="1"/>
    <col min="8969" max="8969" width="17.28515625" style="196" customWidth="1"/>
    <col min="8970" max="8970" width="13.42578125" style="196" customWidth="1"/>
    <col min="8971" max="8971" width="14" style="196" customWidth="1"/>
    <col min="8972" max="8972" width="17.42578125" style="196" customWidth="1"/>
    <col min="8973" max="8973" width="13.85546875" style="196" customWidth="1"/>
    <col min="8974" max="8974" width="14.42578125" style="196" customWidth="1"/>
    <col min="8975" max="8975" width="17.140625" style="196" customWidth="1"/>
    <col min="8976" max="8976" width="17.5703125" style="196" customWidth="1"/>
    <col min="8977" max="8977" width="10.7109375" style="196" customWidth="1"/>
    <col min="8978" max="8978" width="9.140625" style="196"/>
    <col min="8979" max="8979" width="12.85546875" style="196" customWidth="1"/>
    <col min="8980" max="8980" width="23.42578125" style="196" customWidth="1"/>
    <col min="8981" max="8982" width="9.140625" style="196"/>
    <col min="8983" max="8983" width="10.5703125" style="196" bestFit="1" customWidth="1"/>
    <col min="8984" max="8984" width="11.28515625" style="196" customWidth="1"/>
    <col min="8985" max="9216" width="9.140625" style="196"/>
    <col min="9217" max="9217" width="111.140625" style="196" customWidth="1"/>
    <col min="9218" max="9219" width="14.5703125" style="196" customWidth="1"/>
    <col min="9220" max="9220" width="14" style="196" customWidth="1"/>
    <col min="9221" max="9221" width="14.28515625" style="196" customWidth="1"/>
    <col min="9222" max="9222" width="17.42578125" style="196" customWidth="1"/>
    <col min="9223" max="9223" width="13.7109375" style="196" customWidth="1"/>
    <col min="9224" max="9224" width="14.5703125" style="196" customWidth="1"/>
    <col min="9225" max="9225" width="17.28515625" style="196" customWidth="1"/>
    <col min="9226" max="9226" width="13.42578125" style="196" customWidth="1"/>
    <col min="9227" max="9227" width="14" style="196" customWidth="1"/>
    <col min="9228" max="9228" width="17.42578125" style="196" customWidth="1"/>
    <col min="9229" max="9229" width="13.85546875" style="196" customWidth="1"/>
    <col min="9230" max="9230" width="14.42578125" style="196" customWidth="1"/>
    <col min="9231" max="9231" width="17.140625" style="196" customWidth="1"/>
    <col min="9232" max="9232" width="17.5703125" style="196" customWidth="1"/>
    <col min="9233" max="9233" width="10.7109375" style="196" customWidth="1"/>
    <col min="9234" max="9234" width="9.140625" style="196"/>
    <col min="9235" max="9235" width="12.85546875" style="196" customWidth="1"/>
    <col min="9236" max="9236" width="23.42578125" style="196" customWidth="1"/>
    <col min="9237" max="9238" width="9.140625" style="196"/>
    <col min="9239" max="9239" width="10.5703125" style="196" bestFit="1" customWidth="1"/>
    <col min="9240" max="9240" width="11.28515625" style="196" customWidth="1"/>
    <col min="9241" max="9472" width="9.140625" style="196"/>
    <col min="9473" max="9473" width="111.140625" style="196" customWidth="1"/>
    <col min="9474" max="9475" width="14.5703125" style="196" customWidth="1"/>
    <col min="9476" max="9476" width="14" style="196" customWidth="1"/>
    <col min="9477" max="9477" width="14.28515625" style="196" customWidth="1"/>
    <col min="9478" max="9478" width="17.42578125" style="196" customWidth="1"/>
    <col min="9479" max="9479" width="13.7109375" style="196" customWidth="1"/>
    <col min="9480" max="9480" width="14.5703125" style="196" customWidth="1"/>
    <col min="9481" max="9481" width="17.28515625" style="196" customWidth="1"/>
    <col min="9482" max="9482" width="13.42578125" style="196" customWidth="1"/>
    <col min="9483" max="9483" width="14" style="196" customWidth="1"/>
    <col min="9484" max="9484" width="17.42578125" style="196" customWidth="1"/>
    <col min="9485" max="9485" width="13.85546875" style="196" customWidth="1"/>
    <col min="9486" max="9486" width="14.42578125" style="196" customWidth="1"/>
    <col min="9487" max="9487" width="17.140625" style="196" customWidth="1"/>
    <col min="9488" max="9488" width="17.5703125" style="196" customWidth="1"/>
    <col min="9489" max="9489" width="10.7109375" style="196" customWidth="1"/>
    <col min="9490" max="9490" width="9.140625" style="196"/>
    <col min="9491" max="9491" width="12.85546875" style="196" customWidth="1"/>
    <col min="9492" max="9492" width="23.42578125" style="196" customWidth="1"/>
    <col min="9493" max="9494" width="9.140625" style="196"/>
    <col min="9495" max="9495" width="10.5703125" style="196" bestFit="1" customWidth="1"/>
    <col min="9496" max="9496" width="11.28515625" style="196" customWidth="1"/>
    <col min="9497" max="9728" width="9.140625" style="196"/>
    <col min="9729" max="9729" width="111.140625" style="196" customWidth="1"/>
    <col min="9730" max="9731" width="14.5703125" style="196" customWidth="1"/>
    <col min="9732" max="9732" width="14" style="196" customWidth="1"/>
    <col min="9733" max="9733" width="14.28515625" style="196" customWidth="1"/>
    <col min="9734" max="9734" width="17.42578125" style="196" customWidth="1"/>
    <col min="9735" max="9735" width="13.7109375" style="196" customWidth="1"/>
    <col min="9736" max="9736" width="14.5703125" style="196" customWidth="1"/>
    <col min="9737" max="9737" width="17.28515625" style="196" customWidth="1"/>
    <col min="9738" max="9738" width="13.42578125" style="196" customWidth="1"/>
    <col min="9739" max="9739" width="14" style="196" customWidth="1"/>
    <col min="9740" max="9740" width="17.42578125" style="196" customWidth="1"/>
    <col min="9741" max="9741" width="13.85546875" style="196" customWidth="1"/>
    <col min="9742" max="9742" width="14.42578125" style="196" customWidth="1"/>
    <col min="9743" max="9743" width="17.140625" style="196" customWidth="1"/>
    <col min="9744" max="9744" width="17.5703125" style="196" customWidth="1"/>
    <col min="9745" max="9745" width="10.7109375" style="196" customWidth="1"/>
    <col min="9746" max="9746" width="9.140625" style="196"/>
    <col min="9747" max="9747" width="12.85546875" style="196" customWidth="1"/>
    <col min="9748" max="9748" width="23.42578125" style="196" customWidth="1"/>
    <col min="9749" max="9750" width="9.140625" style="196"/>
    <col min="9751" max="9751" width="10.5703125" style="196" bestFit="1" customWidth="1"/>
    <col min="9752" max="9752" width="11.28515625" style="196" customWidth="1"/>
    <col min="9753" max="9984" width="9.140625" style="196"/>
    <col min="9985" max="9985" width="111.140625" style="196" customWidth="1"/>
    <col min="9986" max="9987" width="14.5703125" style="196" customWidth="1"/>
    <col min="9988" max="9988" width="14" style="196" customWidth="1"/>
    <col min="9989" max="9989" width="14.28515625" style="196" customWidth="1"/>
    <col min="9990" max="9990" width="17.42578125" style="196" customWidth="1"/>
    <col min="9991" max="9991" width="13.7109375" style="196" customWidth="1"/>
    <col min="9992" max="9992" width="14.5703125" style="196" customWidth="1"/>
    <col min="9993" max="9993" width="17.28515625" style="196" customWidth="1"/>
    <col min="9994" max="9994" width="13.42578125" style="196" customWidth="1"/>
    <col min="9995" max="9995" width="14" style="196" customWidth="1"/>
    <col min="9996" max="9996" width="17.42578125" style="196" customWidth="1"/>
    <col min="9997" max="9997" width="13.85546875" style="196" customWidth="1"/>
    <col min="9998" max="9998" width="14.42578125" style="196" customWidth="1"/>
    <col min="9999" max="9999" width="17.140625" style="196" customWidth="1"/>
    <col min="10000" max="10000" width="17.5703125" style="196" customWidth="1"/>
    <col min="10001" max="10001" width="10.7109375" style="196" customWidth="1"/>
    <col min="10002" max="10002" width="9.140625" style="196"/>
    <col min="10003" max="10003" width="12.85546875" style="196" customWidth="1"/>
    <col min="10004" max="10004" width="23.42578125" style="196" customWidth="1"/>
    <col min="10005" max="10006" width="9.140625" style="196"/>
    <col min="10007" max="10007" width="10.5703125" style="196" bestFit="1" customWidth="1"/>
    <col min="10008" max="10008" width="11.28515625" style="196" customWidth="1"/>
    <col min="10009" max="10240" width="9.140625" style="196"/>
    <col min="10241" max="10241" width="111.140625" style="196" customWidth="1"/>
    <col min="10242" max="10243" width="14.5703125" style="196" customWidth="1"/>
    <col min="10244" max="10244" width="14" style="196" customWidth="1"/>
    <col min="10245" max="10245" width="14.28515625" style="196" customWidth="1"/>
    <col min="10246" max="10246" width="17.42578125" style="196" customWidth="1"/>
    <col min="10247" max="10247" width="13.7109375" style="196" customWidth="1"/>
    <col min="10248" max="10248" width="14.5703125" style="196" customWidth="1"/>
    <col min="10249" max="10249" width="17.28515625" style="196" customWidth="1"/>
    <col min="10250" max="10250" width="13.42578125" style="196" customWidth="1"/>
    <col min="10251" max="10251" width="14" style="196" customWidth="1"/>
    <col min="10252" max="10252" width="17.42578125" style="196" customWidth="1"/>
    <col min="10253" max="10253" width="13.85546875" style="196" customWidth="1"/>
    <col min="10254" max="10254" width="14.42578125" style="196" customWidth="1"/>
    <col min="10255" max="10255" width="17.140625" style="196" customWidth="1"/>
    <col min="10256" max="10256" width="17.5703125" style="196" customWidth="1"/>
    <col min="10257" max="10257" width="10.7109375" style="196" customWidth="1"/>
    <col min="10258" max="10258" width="9.140625" style="196"/>
    <col min="10259" max="10259" width="12.85546875" style="196" customWidth="1"/>
    <col min="10260" max="10260" width="23.42578125" style="196" customWidth="1"/>
    <col min="10261" max="10262" width="9.140625" style="196"/>
    <col min="10263" max="10263" width="10.5703125" style="196" bestFit="1" customWidth="1"/>
    <col min="10264" max="10264" width="11.28515625" style="196" customWidth="1"/>
    <col min="10265" max="10496" width="9.140625" style="196"/>
    <col min="10497" max="10497" width="111.140625" style="196" customWidth="1"/>
    <col min="10498" max="10499" width="14.5703125" style="196" customWidth="1"/>
    <col min="10500" max="10500" width="14" style="196" customWidth="1"/>
    <col min="10501" max="10501" width="14.28515625" style="196" customWidth="1"/>
    <col min="10502" max="10502" width="17.42578125" style="196" customWidth="1"/>
    <col min="10503" max="10503" width="13.7109375" style="196" customWidth="1"/>
    <col min="10504" max="10504" width="14.5703125" style="196" customWidth="1"/>
    <col min="10505" max="10505" width="17.28515625" style="196" customWidth="1"/>
    <col min="10506" max="10506" width="13.42578125" style="196" customWidth="1"/>
    <col min="10507" max="10507" width="14" style="196" customWidth="1"/>
    <col min="10508" max="10508" width="17.42578125" style="196" customWidth="1"/>
    <col min="10509" max="10509" width="13.85546875" style="196" customWidth="1"/>
    <col min="10510" max="10510" width="14.42578125" style="196" customWidth="1"/>
    <col min="10511" max="10511" width="17.140625" style="196" customWidth="1"/>
    <col min="10512" max="10512" width="17.5703125" style="196" customWidth="1"/>
    <col min="10513" max="10513" width="10.7109375" style="196" customWidth="1"/>
    <col min="10514" max="10514" width="9.140625" style="196"/>
    <col min="10515" max="10515" width="12.85546875" style="196" customWidth="1"/>
    <col min="10516" max="10516" width="23.42578125" style="196" customWidth="1"/>
    <col min="10517" max="10518" width="9.140625" style="196"/>
    <col min="10519" max="10519" width="10.5703125" style="196" bestFit="1" customWidth="1"/>
    <col min="10520" max="10520" width="11.28515625" style="196" customWidth="1"/>
    <col min="10521" max="10752" width="9.140625" style="196"/>
    <col min="10753" max="10753" width="111.140625" style="196" customWidth="1"/>
    <col min="10754" max="10755" width="14.5703125" style="196" customWidth="1"/>
    <col min="10756" max="10756" width="14" style="196" customWidth="1"/>
    <col min="10757" max="10757" width="14.28515625" style="196" customWidth="1"/>
    <col min="10758" max="10758" width="17.42578125" style="196" customWidth="1"/>
    <col min="10759" max="10759" width="13.7109375" style="196" customWidth="1"/>
    <col min="10760" max="10760" width="14.5703125" style="196" customWidth="1"/>
    <col min="10761" max="10761" width="17.28515625" style="196" customWidth="1"/>
    <col min="10762" max="10762" width="13.42578125" style="196" customWidth="1"/>
    <col min="10763" max="10763" width="14" style="196" customWidth="1"/>
    <col min="10764" max="10764" width="17.42578125" style="196" customWidth="1"/>
    <col min="10765" max="10765" width="13.85546875" style="196" customWidth="1"/>
    <col min="10766" max="10766" width="14.42578125" style="196" customWidth="1"/>
    <col min="10767" max="10767" width="17.140625" style="196" customWidth="1"/>
    <col min="10768" max="10768" width="17.5703125" style="196" customWidth="1"/>
    <col min="10769" max="10769" width="10.7109375" style="196" customWidth="1"/>
    <col min="10770" max="10770" width="9.140625" style="196"/>
    <col min="10771" max="10771" width="12.85546875" style="196" customWidth="1"/>
    <col min="10772" max="10772" width="23.42578125" style="196" customWidth="1"/>
    <col min="10773" max="10774" width="9.140625" style="196"/>
    <col min="10775" max="10775" width="10.5703125" style="196" bestFit="1" customWidth="1"/>
    <col min="10776" max="10776" width="11.28515625" style="196" customWidth="1"/>
    <col min="10777" max="11008" width="9.140625" style="196"/>
    <col min="11009" max="11009" width="111.140625" style="196" customWidth="1"/>
    <col min="11010" max="11011" width="14.5703125" style="196" customWidth="1"/>
    <col min="11012" max="11012" width="14" style="196" customWidth="1"/>
    <col min="11013" max="11013" width="14.28515625" style="196" customWidth="1"/>
    <col min="11014" max="11014" width="17.42578125" style="196" customWidth="1"/>
    <col min="11015" max="11015" width="13.7109375" style="196" customWidth="1"/>
    <col min="11016" max="11016" width="14.5703125" style="196" customWidth="1"/>
    <col min="11017" max="11017" width="17.28515625" style="196" customWidth="1"/>
    <col min="11018" max="11018" width="13.42578125" style="196" customWidth="1"/>
    <col min="11019" max="11019" width="14" style="196" customWidth="1"/>
    <col min="11020" max="11020" width="17.42578125" style="196" customWidth="1"/>
    <col min="11021" max="11021" width="13.85546875" style="196" customWidth="1"/>
    <col min="11022" max="11022" width="14.42578125" style="196" customWidth="1"/>
    <col min="11023" max="11023" width="17.140625" style="196" customWidth="1"/>
    <col min="11024" max="11024" width="17.5703125" style="196" customWidth="1"/>
    <col min="11025" max="11025" width="10.7109375" style="196" customWidth="1"/>
    <col min="11026" max="11026" width="9.140625" style="196"/>
    <col min="11027" max="11027" width="12.85546875" style="196" customWidth="1"/>
    <col min="11028" max="11028" width="23.42578125" style="196" customWidth="1"/>
    <col min="11029" max="11030" width="9.140625" style="196"/>
    <col min="11031" max="11031" width="10.5703125" style="196" bestFit="1" customWidth="1"/>
    <col min="11032" max="11032" width="11.28515625" style="196" customWidth="1"/>
    <col min="11033" max="11264" width="9.140625" style="196"/>
    <col min="11265" max="11265" width="111.140625" style="196" customWidth="1"/>
    <col min="11266" max="11267" width="14.5703125" style="196" customWidth="1"/>
    <col min="11268" max="11268" width="14" style="196" customWidth="1"/>
    <col min="11269" max="11269" width="14.28515625" style="196" customWidth="1"/>
    <col min="11270" max="11270" width="17.42578125" style="196" customWidth="1"/>
    <col min="11271" max="11271" width="13.7109375" style="196" customWidth="1"/>
    <col min="11272" max="11272" width="14.5703125" style="196" customWidth="1"/>
    <col min="11273" max="11273" width="17.28515625" style="196" customWidth="1"/>
    <col min="11274" max="11274" width="13.42578125" style="196" customWidth="1"/>
    <col min="11275" max="11275" width="14" style="196" customWidth="1"/>
    <col min="11276" max="11276" width="17.42578125" style="196" customWidth="1"/>
    <col min="11277" max="11277" width="13.85546875" style="196" customWidth="1"/>
    <col min="11278" max="11278" width="14.42578125" style="196" customWidth="1"/>
    <col min="11279" max="11279" width="17.140625" style="196" customWidth="1"/>
    <col min="11280" max="11280" width="17.5703125" style="196" customWidth="1"/>
    <col min="11281" max="11281" width="10.7109375" style="196" customWidth="1"/>
    <col min="11282" max="11282" width="9.140625" style="196"/>
    <col min="11283" max="11283" width="12.85546875" style="196" customWidth="1"/>
    <col min="11284" max="11284" width="23.42578125" style="196" customWidth="1"/>
    <col min="11285" max="11286" width="9.140625" style="196"/>
    <col min="11287" max="11287" width="10.5703125" style="196" bestFit="1" customWidth="1"/>
    <col min="11288" max="11288" width="11.28515625" style="196" customWidth="1"/>
    <col min="11289" max="11520" width="9.140625" style="196"/>
    <col min="11521" max="11521" width="111.140625" style="196" customWidth="1"/>
    <col min="11522" max="11523" width="14.5703125" style="196" customWidth="1"/>
    <col min="11524" max="11524" width="14" style="196" customWidth="1"/>
    <col min="11525" max="11525" width="14.28515625" style="196" customWidth="1"/>
    <col min="11526" max="11526" width="17.42578125" style="196" customWidth="1"/>
    <col min="11527" max="11527" width="13.7109375" style="196" customWidth="1"/>
    <col min="11528" max="11528" width="14.5703125" style="196" customWidth="1"/>
    <col min="11529" max="11529" width="17.28515625" style="196" customWidth="1"/>
    <col min="11530" max="11530" width="13.42578125" style="196" customWidth="1"/>
    <col min="11531" max="11531" width="14" style="196" customWidth="1"/>
    <col min="11532" max="11532" width="17.42578125" style="196" customWidth="1"/>
    <col min="11533" max="11533" width="13.85546875" style="196" customWidth="1"/>
    <col min="11534" max="11534" width="14.42578125" style="196" customWidth="1"/>
    <col min="11535" max="11535" width="17.140625" style="196" customWidth="1"/>
    <col min="11536" max="11536" width="17.5703125" style="196" customWidth="1"/>
    <col min="11537" max="11537" width="10.7109375" style="196" customWidth="1"/>
    <col min="11538" max="11538" width="9.140625" style="196"/>
    <col min="11539" max="11539" width="12.85546875" style="196" customWidth="1"/>
    <col min="11540" max="11540" width="23.42578125" style="196" customWidth="1"/>
    <col min="11541" max="11542" width="9.140625" style="196"/>
    <col min="11543" max="11543" width="10.5703125" style="196" bestFit="1" customWidth="1"/>
    <col min="11544" max="11544" width="11.28515625" style="196" customWidth="1"/>
    <col min="11545" max="11776" width="9.140625" style="196"/>
    <col min="11777" max="11777" width="111.140625" style="196" customWidth="1"/>
    <col min="11778" max="11779" width="14.5703125" style="196" customWidth="1"/>
    <col min="11780" max="11780" width="14" style="196" customWidth="1"/>
    <col min="11781" max="11781" width="14.28515625" style="196" customWidth="1"/>
    <col min="11782" max="11782" width="17.42578125" style="196" customWidth="1"/>
    <col min="11783" max="11783" width="13.7109375" style="196" customWidth="1"/>
    <col min="11784" max="11784" width="14.5703125" style="196" customWidth="1"/>
    <col min="11785" max="11785" width="17.28515625" style="196" customWidth="1"/>
    <col min="11786" max="11786" width="13.42578125" style="196" customWidth="1"/>
    <col min="11787" max="11787" width="14" style="196" customWidth="1"/>
    <col min="11788" max="11788" width="17.42578125" style="196" customWidth="1"/>
    <col min="11789" max="11789" width="13.85546875" style="196" customWidth="1"/>
    <col min="11790" max="11790" width="14.42578125" style="196" customWidth="1"/>
    <col min="11791" max="11791" width="17.140625" style="196" customWidth="1"/>
    <col min="11792" max="11792" width="17.5703125" style="196" customWidth="1"/>
    <col min="11793" max="11793" width="10.7109375" style="196" customWidth="1"/>
    <col min="11794" max="11794" width="9.140625" style="196"/>
    <col min="11795" max="11795" width="12.85546875" style="196" customWidth="1"/>
    <col min="11796" max="11796" width="23.42578125" style="196" customWidth="1"/>
    <col min="11797" max="11798" width="9.140625" style="196"/>
    <col min="11799" max="11799" width="10.5703125" style="196" bestFit="1" customWidth="1"/>
    <col min="11800" max="11800" width="11.28515625" style="196" customWidth="1"/>
    <col min="11801" max="12032" width="9.140625" style="196"/>
    <col min="12033" max="12033" width="111.140625" style="196" customWidth="1"/>
    <col min="12034" max="12035" width="14.5703125" style="196" customWidth="1"/>
    <col min="12036" max="12036" width="14" style="196" customWidth="1"/>
    <col min="12037" max="12037" width="14.28515625" style="196" customWidth="1"/>
    <col min="12038" max="12038" width="17.42578125" style="196" customWidth="1"/>
    <col min="12039" max="12039" width="13.7109375" style="196" customWidth="1"/>
    <col min="12040" max="12040" width="14.5703125" style="196" customWidth="1"/>
    <col min="12041" max="12041" width="17.28515625" style="196" customWidth="1"/>
    <col min="12042" max="12042" width="13.42578125" style="196" customWidth="1"/>
    <col min="12043" max="12043" width="14" style="196" customWidth="1"/>
    <col min="12044" max="12044" width="17.42578125" style="196" customWidth="1"/>
    <col min="12045" max="12045" width="13.85546875" style="196" customWidth="1"/>
    <col min="12046" max="12046" width="14.42578125" style="196" customWidth="1"/>
    <col min="12047" max="12047" width="17.140625" style="196" customWidth="1"/>
    <col min="12048" max="12048" width="17.5703125" style="196" customWidth="1"/>
    <col min="12049" max="12049" width="10.7109375" style="196" customWidth="1"/>
    <col min="12050" max="12050" width="9.140625" style="196"/>
    <col min="12051" max="12051" width="12.85546875" style="196" customWidth="1"/>
    <col min="12052" max="12052" width="23.42578125" style="196" customWidth="1"/>
    <col min="12053" max="12054" width="9.140625" style="196"/>
    <col min="12055" max="12055" width="10.5703125" style="196" bestFit="1" customWidth="1"/>
    <col min="12056" max="12056" width="11.28515625" style="196" customWidth="1"/>
    <col min="12057" max="12288" width="9.140625" style="196"/>
    <col min="12289" max="12289" width="111.140625" style="196" customWidth="1"/>
    <col min="12290" max="12291" width="14.5703125" style="196" customWidth="1"/>
    <col min="12292" max="12292" width="14" style="196" customWidth="1"/>
    <col min="12293" max="12293" width="14.28515625" style="196" customWidth="1"/>
    <col min="12294" max="12294" width="17.42578125" style="196" customWidth="1"/>
    <col min="12295" max="12295" width="13.7109375" style="196" customWidth="1"/>
    <col min="12296" max="12296" width="14.5703125" style="196" customWidth="1"/>
    <col min="12297" max="12297" width="17.28515625" style="196" customWidth="1"/>
    <col min="12298" max="12298" width="13.42578125" style="196" customWidth="1"/>
    <col min="12299" max="12299" width="14" style="196" customWidth="1"/>
    <col min="12300" max="12300" width="17.42578125" style="196" customWidth="1"/>
    <col min="12301" max="12301" width="13.85546875" style="196" customWidth="1"/>
    <col min="12302" max="12302" width="14.42578125" style="196" customWidth="1"/>
    <col min="12303" max="12303" width="17.140625" style="196" customWidth="1"/>
    <col min="12304" max="12304" width="17.5703125" style="196" customWidth="1"/>
    <col min="12305" max="12305" width="10.7109375" style="196" customWidth="1"/>
    <col min="12306" max="12306" width="9.140625" style="196"/>
    <col min="12307" max="12307" width="12.85546875" style="196" customWidth="1"/>
    <col min="12308" max="12308" width="23.42578125" style="196" customWidth="1"/>
    <col min="12309" max="12310" width="9.140625" style="196"/>
    <col min="12311" max="12311" width="10.5703125" style="196" bestFit="1" customWidth="1"/>
    <col min="12312" max="12312" width="11.28515625" style="196" customWidth="1"/>
    <col min="12313" max="12544" width="9.140625" style="196"/>
    <col min="12545" max="12545" width="111.140625" style="196" customWidth="1"/>
    <col min="12546" max="12547" width="14.5703125" style="196" customWidth="1"/>
    <col min="12548" max="12548" width="14" style="196" customWidth="1"/>
    <col min="12549" max="12549" width="14.28515625" style="196" customWidth="1"/>
    <col min="12550" max="12550" width="17.42578125" style="196" customWidth="1"/>
    <col min="12551" max="12551" width="13.7109375" style="196" customWidth="1"/>
    <col min="12552" max="12552" width="14.5703125" style="196" customWidth="1"/>
    <col min="12553" max="12553" width="17.28515625" style="196" customWidth="1"/>
    <col min="12554" max="12554" width="13.42578125" style="196" customWidth="1"/>
    <col min="12555" max="12555" width="14" style="196" customWidth="1"/>
    <col min="12556" max="12556" width="17.42578125" style="196" customWidth="1"/>
    <col min="12557" max="12557" width="13.85546875" style="196" customWidth="1"/>
    <col min="12558" max="12558" width="14.42578125" style="196" customWidth="1"/>
    <col min="12559" max="12559" width="17.140625" style="196" customWidth="1"/>
    <col min="12560" max="12560" width="17.5703125" style="196" customWidth="1"/>
    <col min="12561" max="12561" width="10.7109375" style="196" customWidth="1"/>
    <col min="12562" max="12562" width="9.140625" style="196"/>
    <col min="12563" max="12563" width="12.85546875" style="196" customWidth="1"/>
    <col min="12564" max="12564" width="23.42578125" style="196" customWidth="1"/>
    <col min="12565" max="12566" width="9.140625" style="196"/>
    <col min="12567" max="12567" width="10.5703125" style="196" bestFit="1" customWidth="1"/>
    <col min="12568" max="12568" width="11.28515625" style="196" customWidth="1"/>
    <col min="12569" max="12800" width="9.140625" style="196"/>
    <col min="12801" max="12801" width="111.140625" style="196" customWidth="1"/>
    <col min="12802" max="12803" width="14.5703125" style="196" customWidth="1"/>
    <col min="12804" max="12804" width="14" style="196" customWidth="1"/>
    <col min="12805" max="12805" width="14.28515625" style="196" customWidth="1"/>
    <col min="12806" max="12806" width="17.42578125" style="196" customWidth="1"/>
    <col min="12807" max="12807" width="13.7109375" style="196" customWidth="1"/>
    <col min="12808" max="12808" width="14.5703125" style="196" customWidth="1"/>
    <col min="12809" max="12809" width="17.28515625" style="196" customWidth="1"/>
    <col min="12810" max="12810" width="13.42578125" style="196" customWidth="1"/>
    <col min="12811" max="12811" width="14" style="196" customWidth="1"/>
    <col min="12812" max="12812" width="17.42578125" style="196" customWidth="1"/>
    <col min="12813" max="12813" width="13.85546875" style="196" customWidth="1"/>
    <col min="12814" max="12814" width="14.42578125" style="196" customWidth="1"/>
    <col min="12815" max="12815" width="17.140625" style="196" customWidth="1"/>
    <col min="12816" max="12816" width="17.5703125" style="196" customWidth="1"/>
    <col min="12817" max="12817" width="10.7109375" style="196" customWidth="1"/>
    <col min="12818" max="12818" width="9.140625" style="196"/>
    <col min="12819" max="12819" width="12.85546875" style="196" customWidth="1"/>
    <col min="12820" max="12820" width="23.42578125" style="196" customWidth="1"/>
    <col min="12821" max="12822" width="9.140625" style="196"/>
    <col min="12823" max="12823" width="10.5703125" style="196" bestFit="1" customWidth="1"/>
    <col min="12824" max="12824" width="11.28515625" style="196" customWidth="1"/>
    <col min="12825" max="13056" width="9.140625" style="196"/>
    <col min="13057" max="13057" width="111.140625" style="196" customWidth="1"/>
    <col min="13058" max="13059" width="14.5703125" style="196" customWidth="1"/>
    <col min="13060" max="13060" width="14" style="196" customWidth="1"/>
    <col min="13061" max="13061" width="14.28515625" style="196" customWidth="1"/>
    <col min="13062" max="13062" width="17.42578125" style="196" customWidth="1"/>
    <col min="13063" max="13063" width="13.7109375" style="196" customWidth="1"/>
    <col min="13064" max="13064" width="14.5703125" style="196" customWidth="1"/>
    <col min="13065" max="13065" width="17.28515625" style="196" customWidth="1"/>
    <col min="13066" max="13066" width="13.42578125" style="196" customWidth="1"/>
    <col min="13067" max="13067" width="14" style="196" customWidth="1"/>
    <col min="13068" max="13068" width="17.42578125" style="196" customWidth="1"/>
    <col min="13069" max="13069" width="13.85546875" style="196" customWidth="1"/>
    <col min="13070" max="13070" width="14.42578125" style="196" customWidth="1"/>
    <col min="13071" max="13071" width="17.140625" style="196" customWidth="1"/>
    <col min="13072" max="13072" width="17.5703125" style="196" customWidth="1"/>
    <col min="13073" max="13073" width="10.7109375" style="196" customWidth="1"/>
    <col min="13074" max="13074" width="9.140625" style="196"/>
    <col min="13075" max="13075" width="12.85546875" style="196" customWidth="1"/>
    <col min="13076" max="13076" width="23.42578125" style="196" customWidth="1"/>
    <col min="13077" max="13078" width="9.140625" style="196"/>
    <col min="13079" max="13079" width="10.5703125" style="196" bestFit="1" customWidth="1"/>
    <col min="13080" max="13080" width="11.28515625" style="196" customWidth="1"/>
    <col min="13081" max="13312" width="9.140625" style="196"/>
    <col min="13313" max="13313" width="111.140625" style="196" customWidth="1"/>
    <col min="13314" max="13315" width="14.5703125" style="196" customWidth="1"/>
    <col min="13316" max="13316" width="14" style="196" customWidth="1"/>
    <col min="13317" max="13317" width="14.28515625" style="196" customWidth="1"/>
    <col min="13318" max="13318" width="17.42578125" style="196" customWidth="1"/>
    <col min="13319" max="13319" width="13.7109375" style="196" customWidth="1"/>
    <col min="13320" max="13320" width="14.5703125" style="196" customWidth="1"/>
    <col min="13321" max="13321" width="17.28515625" style="196" customWidth="1"/>
    <col min="13322" max="13322" width="13.42578125" style="196" customWidth="1"/>
    <col min="13323" max="13323" width="14" style="196" customWidth="1"/>
    <col min="13324" max="13324" width="17.42578125" style="196" customWidth="1"/>
    <col min="13325" max="13325" width="13.85546875" style="196" customWidth="1"/>
    <col min="13326" max="13326" width="14.42578125" style="196" customWidth="1"/>
    <col min="13327" max="13327" width="17.140625" style="196" customWidth="1"/>
    <col min="13328" max="13328" width="17.5703125" style="196" customWidth="1"/>
    <col min="13329" max="13329" width="10.7109375" style="196" customWidth="1"/>
    <col min="13330" max="13330" width="9.140625" style="196"/>
    <col min="13331" max="13331" width="12.85546875" style="196" customWidth="1"/>
    <col min="13332" max="13332" width="23.42578125" style="196" customWidth="1"/>
    <col min="13333" max="13334" width="9.140625" style="196"/>
    <col min="13335" max="13335" width="10.5703125" style="196" bestFit="1" customWidth="1"/>
    <col min="13336" max="13336" width="11.28515625" style="196" customWidth="1"/>
    <col min="13337" max="13568" width="9.140625" style="196"/>
    <col min="13569" max="13569" width="111.140625" style="196" customWidth="1"/>
    <col min="13570" max="13571" width="14.5703125" style="196" customWidth="1"/>
    <col min="13572" max="13572" width="14" style="196" customWidth="1"/>
    <col min="13573" max="13573" width="14.28515625" style="196" customWidth="1"/>
    <col min="13574" max="13574" width="17.42578125" style="196" customWidth="1"/>
    <col min="13575" max="13575" width="13.7109375" style="196" customWidth="1"/>
    <col min="13576" max="13576" width="14.5703125" style="196" customWidth="1"/>
    <col min="13577" max="13577" width="17.28515625" style="196" customWidth="1"/>
    <col min="13578" max="13578" width="13.42578125" style="196" customWidth="1"/>
    <col min="13579" max="13579" width="14" style="196" customWidth="1"/>
    <col min="13580" max="13580" width="17.42578125" style="196" customWidth="1"/>
    <col min="13581" max="13581" width="13.85546875" style="196" customWidth="1"/>
    <col min="13582" max="13582" width="14.42578125" style="196" customWidth="1"/>
    <col min="13583" max="13583" width="17.140625" style="196" customWidth="1"/>
    <col min="13584" max="13584" width="17.5703125" style="196" customWidth="1"/>
    <col min="13585" max="13585" width="10.7109375" style="196" customWidth="1"/>
    <col min="13586" max="13586" width="9.140625" style="196"/>
    <col min="13587" max="13587" width="12.85546875" style="196" customWidth="1"/>
    <col min="13588" max="13588" width="23.42578125" style="196" customWidth="1"/>
    <col min="13589" max="13590" width="9.140625" style="196"/>
    <col min="13591" max="13591" width="10.5703125" style="196" bestFit="1" customWidth="1"/>
    <col min="13592" max="13592" width="11.28515625" style="196" customWidth="1"/>
    <col min="13593" max="13824" width="9.140625" style="196"/>
    <col min="13825" max="13825" width="111.140625" style="196" customWidth="1"/>
    <col min="13826" max="13827" width="14.5703125" style="196" customWidth="1"/>
    <col min="13828" max="13828" width="14" style="196" customWidth="1"/>
    <col min="13829" max="13829" width="14.28515625" style="196" customWidth="1"/>
    <col min="13830" max="13830" width="17.42578125" style="196" customWidth="1"/>
    <col min="13831" max="13831" width="13.7109375" style="196" customWidth="1"/>
    <col min="13832" max="13832" width="14.5703125" style="196" customWidth="1"/>
    <col min="13833" max="13833" width="17.28515625" style="196" customWidth="1"/>
    <col min="13834" max="13834" width="13.42578125" style="196" customWidth="1"/>
    <col min="13835" max="13835" width="14" style="196" customWidth="1"/>
    <col min="13836" max="13836" width="17.42578125" style="196" customWidth="1"/>
    <col min="13837" max="13837" width="13.85546875" style="196" customWidth="1"/>
    <col min="13838" max="13838" width="14.42578125" style="196" customWidth="1"/>
    <col min="13839" max="13839" width="17.140625" style="196" customWidth="1"/>
    <col min="13840" max="13840" width="17.5703125" style="196" customWidth="1"/>
    <col min="13841" max="13841" width="10.7109375" style="196" customWidth="1"/>
    <col min="13842" max="13842" width="9.140625" style="196"/>
    <col min="13843" max="13843" width="12.85546875" style="196" customWidth="1"/>
    <col min="13844" max="13844" width="23.42578125" style="196" customWidth="1"/>
    <col min="13845" max="13846" width="9.140625" style="196"/>
    <col min="13847" max="13847" width="10.5703125" style="196" bestFit="1" customWidth="1"/>
    <col min="13848" max="13848" width="11.28515625" style="196" customWidth="1"/>
    <col min="13849" max="14080" width="9.140625" style="196"/>
    <col min="14081" max="14081" width="111.140625" style="196" customWidth="1"/>
    <col min="14082" max="14083" width="14.5703125" style="196" customWidth="1"/>
    <col min="14084" max="14084" width="14" style="196" customWidth="1"/>
    <col min="14085" max="14085" width="14.28515625" style="196" customWidth="1"/>
    <col min="14086" max="14086" width="17.42578125" style="196" customWidth="1"/>
    <col min="14087" max="14087" width="13.7109375" style="196" customWidth="1"/>
    <col min="14088" max="14088" width="14.5703125" style="196" customWidth="1"/>
    <col min="14089" max="14089" width="17.28515625" style="196" customWidth="1"/>
    <col min="14090" max="14090" width="13.42578125" style="196" customWidth="1"/>
    <col min="14091" max="14091" width="14" style="196" customWidth="1"/>
    <col min="14092" max="14092" width="17.42578125" style="196" customWidth="1"/>
    <col min="14093" max="14093" width="13.85546875" style="196" customWidth="1"/>
    <col min="14094" max="14094" width="14.42578125" style="196" customWidth="1"/>
    <col min="14095" max="14095" width="17.140625" style="196" customWidth="1"/>
    <col min="14096" max="14096" width="17.5703125" style="196" customWidth="1"/>
    <col min="14097" max="14097" width="10.7109375" style="196" customWidth="1"/>
    <col min="14098" max="14098" width="9.140625" style="196"/>
    <col min="14099" max="14099" width="12.85546875" style="196" customWidth="1"/>
    <col min="14100" max="14100" width="23.42578125" style="196" customWidth="1"/>
    <col min="14101" max="14102" width="9.140625" style="196"/>
    <col min="14103" max="14103" width="10.5703125" style="196" bestFit="1" customWidth="1"/>
    <col min="14104" max="14104" width="11.28515625" style="196" customWidth="1"/>
    <col min="14105" max="14336" width="9.140625" style="196"/>
    <col min="14337" max="14337" width="111.140625" style="196" customWidth="1"/>
    <col min="14338" max="14339" width="14.5703125" style="196" customWidth="1"/>
    <col min="14340" max="14340" width="14" style="196" customWidth="1"/>
    <col min="14341" max="14341" width="14.28515625" style="196" customWidth="1"/>
    <col min="14342" max="14342" width="17.42578125" style="196" customWidth="1"/>
    <col min="14343" max="14343" width="13.7109375" style="196" customWidth="1"/>
    <col min="14344" max="14344" width="14.5703125" style="196" customWidth="1"/>
    <col min="14345" max="14345" width="17.28515625" style="196" customWidth="1"/>
    <col min="14346" max="14346" width="13.42578125" style="196" customWidth="1"/>
    <col min="14347" max="14347" width="14" style="196" customWidth="1"/>
    <col min="14348" max="14348" width="17.42578125" style="196" customWidth="1"/>
    <col min="14349" max="14349" width="13.85546875" style="196" customWidth="1"/>
    <col min="14350" max="14350" width="14.42578125" style="196" customWidth="1"/>
    <col min="14351" max="14351" width="17.140625" style="196" customWidth="1"/>
    <col min="14352" max="14352" width="17.5703125" style="196" customWidth="1"/>
    <col min="14353" max="14353" width="10.7109375" style="196" customWidth="1"/>
    <col min="14354" max="14354" width="9.140625" style="196"/>
    <col min="14355" max="14355" width="12.85546875" style="196" customWidth="1"/>
    <col min="14356" max="14356" width="23.42578125" style="196" customWidth="1"/>
    <col min="14357" max="14358" width="9.140625" style="196"/>
    <col min="14359" max="14359" width="10.5703125" style="196" bestFit="1" customWidth="1"/>
    <col min="14360" max="14360" width="11.28515625" style="196" customWidth="1"/>
    <col min="14361" max="14592" width="9.140625" style="196"/>
    <col min="14593" max="14593" width="111.140625" style="196" customWidth="1"/>
    <col min="14594" max="14595" width="14.5703125" style="196" customWidth="1"/>
    <col min="14596" max="14596" width="14" style="196" customWidth="1"/>
    <col min="14597" max="14597" width="14.28515625" style="196" customWidth="1"/>
    <col min="14598" max="14598" width="17.42578125" style="196" customWidth="1"/>
    <col min="14599" max="14599" width="13.7109375" style="196" customWidth="1"/>
    <col min="14600" max="14600" width="14.5703125" style="196" customWidth="1"/>
    <col min="14601" max="14601" width="17.28515625" style="196" customWidth="1"/>
    <col min="14602" max="14602" width="13.42578125" style="196" customWidth="1"/>
    <col min="14603" max="14603" width="14" style="196" customWidth="1"/>
    <col min="14604" max="14604" width="17.42578125" style="196" customWidth="1"/>
    <col min="14605" max="14605" width="13.85546875" style="196" customWidth="1"/>
    <col min="14606" max="14606" width="14.42578125" style="196" customWidth="1"/>
    <col min="14607" max="14607" width="17.140625" style="196" customWidth="1"/>
    <col min="14608" max="14608" width="17.5703125" style="196" customWidth="1"/>
    <col min="14609" max="14609" width="10.7109375" style="196" customWidth="1"/>
    <col min="14610" max="14610" width="9.140625" style="196"/>
    <col min="14611" max="14611" width="12.85546875" style="196" customWidth="1"/>
    <col min="14612" max="14612" width="23.42578125" style="196" customWidth="1"/>
    <col min="14613" max="14614" width="9.140625" style="196"/>
    <col min="14615" max="14615" width="10.5703125" style="196" bestFit="1" customWidth="1"/>
    <col min="14616" max="14616" width="11.28515625" style="196" customWidth="1"/>
    <col min="14617" max="14848" width="9.140625" style="196"/>
    <col min="14849" max="14849" width="111.140625" style="196" customWidth="1"/>
    <col min="14850" max="14851" width="14.5703125" style="196" customWidth="1"/>
    <col min="14852" max="14852" width="14" style="196" customWidth="1"/>
    <col min="14853" max="14853" width="14.28515625" style="196" customWidth="1"/>
    <col min="14854" max="14854" width="17.42578125" style="196" customWidth="1"/>
    <col min="14855" max="14855" width="13.7109375" style="196" customWidth="1"/>
    <col min="14856" max="14856" width="14.5703125" style="196" customWidth="1"/>
    <col min="14857" max="14857" width="17.28515625" style="196" customWidth="1"/>
    <col min="14858" max="14858" width="13.42578125" style="196" customWidth="1"/>
    <col min="14859" max="14859" width="14" style="196" customWidth="1"/>
    <col min="14860" max="14860" width="17.42578125" style="196" customWidth="1"/>
    <col min="14861" max="14861" width="13.85546875" style="196" customWidth="1"/>
    <col min="14862" max="14862" width="14.42578125" style="196" customWidth="1"/>
    <col min="14863" max="14863" width="17.140625" style="196" customWidth="1"/>
    <col min="14864" max="14864" width="17.5703125" style="196" customWidth="1"/>
    <col min="14865" max="14865" width="10.7109375" style="196" customWidth="1"/>
    <col min="14866" max="14866" width="9.140625" style="196"/>
    <col min="14867" max="14867" width="12.85546875" style="196" customWidth="1"/>
    <col min="14868" max="14868" width="23.42578125" style="196" customWidth="1"/>
    <col min="14869" max="14870" width="9.140625" style="196"/>
    <col min="14871" max="14871" width="10.5703125" style="196" bestFit="1" customWidth="1"/>
    <col min="14872" max="14872" width="11.28515625" style="196" customWidth="1"/>
    <col min="14873" max="15104" width="9.140625" style="196"/>
    <col min="15105" max="15105" width="111.140625" style="196" customWidth="1"/>
    <col min="15106" max="15107" width="14.5703125" style="196" customWidth="1"/>
    <col min="15108" max="15108" width="14" style="196" customWidth="1"/>
    <col min="15109" max="15109" width="14.28515625" style="196" customWidth="1"/>
    <col min="15110" max="15110" width="17.42578125" style="196" customWidth="1"/>
    <col min="15111" max="15111" width="13.7109375" style="196" customWidth="1"/>
    <col min="15112" max="15112" width="14.5703125" style="196" customWidth="1"/>
    <col min="15113" max="15113" width="17.28515625" style="196" customWidth="1"/>
    <col min="15114" max="15114" width="13.42578125" style="196" customWidth="1"/>
    <col min="15115" max="15115" width="14" style="196" customWidth="1"/>
    <col min="15116" max="15116" width="17.42578125" style="196" customWidth="1"/>
    <col min="15117" max="15117" width="13.85546875" style="196" customWidth="1"/>
    <col min="15118" max="15118" width="14.42578125" style="196" customWidth="1"/>
    <col min="15119" max="15119" width="17.140625" style="196" customWidth="1"/>
    <col min="15120" max="15120" width="17.5703125" style="196" customWidth="1"/>
    <col min="15121" max="15121" width="10.7109375" style="196" customWidth="1"/>
    <col min="15122" max="15122" width="9.140625" style="196"/>
    <col min="15123" max="15123" width="12.85546875" style="196" customWidth="1"/>
    <col min="15124" max="15124" width="23.42578125" style="196" customWidth="1"/>
    <col min="15125" max="15126" width="9.140625" style="196"/>
    <col min="15127" max="15127" width="10.5703125" style="196" bestFit="1" customWidth="1"/>
    <col min="15128" max="15128" width="11.28515625" style="196" customWidth="1"/>
    <col min="15129" max="15360" width="9.140625" style="196"/>
    <col min="15361" max="15361" width="111.140625" style="196" customWidth="1"/>
    <col min="15362" max="15363" width="14.5703125" style="196" customWidth="1"/>
    <col min="15364" max="15364" width="14" style="196" customWidth="1"/>
    <col min="15365" max="15365" width="14.28515625" style="196" customWidth="1"/>
    <col min="15366" max="15366" width="17.42578125" style="196" customWidth="1"/>
    <col min="15367" max="15367" width="13.7109375" style="196" customWidth="1"/>
    <col min="15368" max="15368" width="14.5703125" style="196" customWidth="1"/>
    <col min="15369" max="15369" width="17.28515625" style="196" customWidth="1"/>
    <col min="15370" max="15370" width="13.42578125" style="196" customWidth="1"/>
    <col min="15371" max="15371" width="14" style="196" customWidth="1"/>
    <col min="15372" max="15372" width="17.42578125" style="196" customWidth="1"/>
    <col min="15373" max="15373" width="13.85546875" style="196" customWidth="1"/>
    <col min="15374" max="15374" width="14.42578125" style="196" customWidth="1"/>
    <col min="15375" max="15375" width="17.140625" style="196" customWidth="1"/>
    <col min="15376" max="15376" width="17.5703125" style="196" customWidth="1"/>
    <col min="15377" max="15377" width="10.7109375" style="196" customWidth="1"/>
    <col min="15378" max="15378" width="9.140625" style="196"/>
    <col min="15379" max="15379" width="12.85546875" style="196" customWidth="1"/>
    <col min="15380" max="15380" width="23.42578125" style="196" customWidth="1"/>
    <col min="15381" max="15382" width="9.140625" style="196"/>
    <col min="15383" max="15383" width="10.5703125" style="196" bestFit="1" customWidth="1"/>
    <col min="15384" max="15384" width="11.28515625" style="196" customWidth="1"/>
    <col min="15385" max="15616" width="9.140625" style="196"/>
    <col min="15617" max="15617" width="111.140625" style="196" customWidth="1"/>
    <col min="15618" max="15619" width="14.5703125" style="196" customWidth="1"/>
    <col min="15620" max="15620" width="14" style="196" customWidth="1"/>
    <col min="15621" max="15621" width="14.28515625" style="196" customWidth="1"/>
    <col min="15622" max="15622" width="17.42578125" style="196" customWidth="1"/>
    <col min="15623" max="15623" width="13.7109375" style="196" customWidth="1"/>
    <col min="15624" max="15624" width="14.5703125" style="196" customWidth="1"/>
    <col min="15625" max="15625" width="17.28515625" style="196" customWidth="1"/>
    <col min="15626" max="15626" width="13.42578125" style="196" customWidth="1"/>
    <col min="15627" max="15627" width="14" style="196" customWidth="1"/>
    <col min="15628" max="15628" width="17.42578125" style="196" customWidth="1"/>
    <col min="15629" max="15629" width="13.85546875" style="196" customWidth="1"/>
    <col min="15630" max="15630" width="14.42578125" style="196" customWidth="1"/>
    <col min="15631" max="15631" width="17.140625" style="196" customWidth="1"/>
    <col min="15632" max="15632" width="17.5703125" style="196" customWidth="1"/>
    <col min="15633" max="15633" width="10.7109375" style="196" customWidth="1"/>
    <col min="15634" max="15634" width="9.140625" style="196"/>
    <col min="15635" max="15635" width="12.85546875" style="196" customWidth="1"/>
    <col min="15636" max="15636" width="23.42578125" style="196" customWidth="1"/>
    <col min="15637" max="15638" width="9.140625" style="196"/>
    <col min="15639" max="15639" width="10.5703125" style="196" bestFit="1" customWidth="1"/>
    <col min="15640" max="15640" width="11.28515625" style="196" customWidth="1"/>
    <col min="15641" max="15872" width="9.140625" style="196"/>
    <col min="15873" max="15873" width="111.140625" style="196" customWidth="1"/>
    <col min="15874" max="15875" width="14.5703125" style="196" customWidth="1"/>
    <col min="15876" max="15876" width="14" style="196" customWidth="1"/>
    <col min="15877" max="15877" width="14.28515625" style="196" customWidth="1"/>
    <col min="15878" max="15878" width="17.42578125" style="196" customWidth="1"/>
    <col min="15879" max="15879" width="13.7109375" style="196" customWidth="1"/>
    <col min="15880" max="15880" width="14.5703125" style="196" customWidth="1"/>
    <col min="15881" max="15881" width="17.28515625" style="196" customWidth="1"/>
    <col min="15882" max="15882" width="13.42578125" style="196" customWidth="1"/>
    <col min="15883" max="15883" width="14" style="196" customWidth="1"/>
    <col min="15884" max="15884" width="17.42578125" style="196" customWidth="1"/>
    <col min="15885" max="15885" width="13.85546875" style="196" customWidth="1"/>
    <col min="15886" max="15886" width="14.42578125" style="196" customWidth="1"/>
    <col min="15887" max="15887" width="17.140625" style="196" customWidth="1"/>
    <col min="15888" max="15888" width="17.5703125" style="196" customWidth="1"/>
    <col min="15889" max="15889" width="10.7109375" style="196" customWidth="1"/>
    <col min="15890" max="15890" width="9.140625" style="196"/>
    <col min="15891" max="15891" width="12.85546875" style="196" customWidth="1"/>
    <col min="15892" max="15892" width="23.42578125" style="196" customWidth="1"/>
    <col min="15893" max="15894" width="9.140625" style="196"/>
    <col min="15895" max="15895" width="10.5703125" style="196" bestFit="1" customWidth="1"/>
    <col min="15896" max="15896" width="11.28515625" style="196" customWidth="1"/>
    <col min="15897" max="16128" width="9.140625" style="196"/>
    <col min="16129" max="16129" width="111.140625" style="196" customWidth="1"/>
    <col min="16130" max="16131" width="14.5703125" style="196" customWidth="1"/>
    <col min="16132" max="16132" width="14" style="196" customWidth="1"/>
    <col min="16133" max="16133" width="14.28515625" style="196" customWidth="1"/>
    <col min="16134" max="16134" width="17.42578125" style="196" customWidth="1"/>
    <col min="16135" max="16135" width="13.7109375" style="196" customWidth="1"/>
    <col min="16136" max="16136" width="14.5703125" style="196" customWidth="1"/>
    <col min="16137" max="16137" width="17.28515625" style="196" customWidth="1"/>
    <col min="16138" max="16138" width="13.42578125" style="196" customWidth="1"/>
    <col min="16139" max="16139" width="14" style="196" customWidth="1"/>
    <col min="16140" max="16140" width="17.42578125" style="196" customWidth="1"/>
    <col min="16141" max="16141" width="13.85546875" style="196" customWidth="1"/>
    <col min="16142" max="16142" width="14.42578125" style="196" customWidth="1"/>
    <col min="16143" max="16143" width="17.140625" style="196" customWidth="1"/>
    <col min="16144" max="16144" width="17.5703125" style="196" customWidth="1"/>
    <col min="16145" max="16145" width="10.7109375" style="196" customWidth="1"/>
    <col min="16146" max="16146" width="9.140625" style="196"/>
    <col min="16147" max="16147" width="12.85546875" style="196" customWidth="1"/>
    <col min="16148" max="16148" width="23.42578125" style="196" customWidth="1"/>
    <col min="16149" max="16150" width="9.140625" style="196"/>
    <col min="16151" max="16151" width="10.5703125" style="196" bestFit="1" customWidth="1"/>
    <col min="16152" max="16152" width="11.28515625" style="196" customWidth="1"/>
    <col min="16153" max="16384" width="9.140625" style="196"/>
  </cols>
  <sheetData>
    <row r="1" spans="1:41" ht="30.75" customHeight="1" x14ac:dyDescent="0.4">
      <c r="A1" s="1685"/>
      <c r="B1" s="1685"/>
      <c r="C1" s="1685"/>
      <c r="D1" s="1685"/>
      <c r="E1" s="1685"/>
      <c r="F1" s="1685"/>
      <c r="G1" s="1685"/>
      <c r="H1" s="1685"/>
      <c r="I1" s="1685"/>
      <c r="J1" s="1685"/>
      <c r="K1" s="1685"/>
      <c r="L1" s="1685"/>
      <c r="M1" s="1685"/>
      <c r="N1" s="1685"/>
      <c r="O1" s="1685"/>
      <c r="P1" s="1685"/>
      <c r="Q1" s="195"/>
      <c r="R1" s="195"/>
      <c r="S1" s="195"/>
    </row>
    <row r="2" spans="1:41" ht="47.25" customHeight="1" x14ac:dyDescent="0.35">
      <c r="A2" s="1686" t="s">
        <v>77</v>
      </c>
      <c r="B2" s="1687"/>
      <c r="C2" s="1687"/>
      <c r="D2" s="1687"/>
      <c r="E2" s="1687"/>
      <c r="F2" s="1687"/>
      <c r="G2" s="1687"/>
      <c r="H2" s="1687"/>
      <c r="I2" s="1687"/>
      <c r="J2" s="1687"/>
      <c r="K2" s="1687"/>
      <c r="L2" s="1687"/>
      <c r="M2" s="1687"/>
      <c r="N2" s="1687"/>
      <c r="O2" s="1687"/>
      <c r="P2" s="168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</row>
    <row r="3" spans="1:41" ht="29.25" customHeight="1" x14ac:dyDescent="0.4">
      <c r="A3" s="1685" t="s">
        <v>121</v>
      </c>
      <c r="B3" s="1685"/>
      <c r="C3" s="1685"/>
      <c r="D3" s="1685"/>
      <c r="E3" s="1685"/>
      <c r="F3" s="1685"/>
      <c r="G3" s="1685"/>
      <c r="H3" s="1685"/>
      <c r="I3" s="1685"/>
      <c r="J3" s="1685"/>
      <c r="K3" s="1685"/>
      <c r="L3" s="1685"/>
      <c r="M3" s="1685"/>
      <c r="N3" s="1685"/>
      <c r="O3" s="1685"/>
      <c r="P3" s="1685"/>
      <c r="Q3" s="951"/>
    </row>
    <row r="4" spans="1:41" ht="20.25" customHeight="1" thickBot="1" x14ac:dyDescent="0.4">
      <c r="A4" s="198"/>
    </row>
    <row r="5" spans="1:41" ht="45.75" customHeight="1" thickBot="1" x14ac:dyDescent="0.4">
      <c r="A5" s="1694" t="s">
        <v>7</v>
      </c>
      <c r="B5" s="1688" t="s">
        <v>0</v>
      </c>
      <c r="C5" s="1689"/>
      <c r="D5" s="1690"/>
      <c r="E5" s="1688" t="s">
        <v>1</v>
      </c>
      <c r="F5" s="1689"/>
      <c r="G5" s="1690"/>
      <c r="H5" s="1688" t="s">
        <v>2</v>
      </c>
      <c r="I5" s="1689"/>
      <c r="J5" s="1690"/>
      <c r="K5" s="1688" t="s">
        <v>3</v>
      </c>
      <c r="L5" s="1689"/>
      <c r="M5" s="1690"/>
      <c r="N5" s="1691" t="s">
        <v>22</v>
      </c>
      <c r="O5" s="1692"/>
      <c r="P5" s="1693"/>
      <c r="Q5" s="199"/>
    </row>
    <row r="6" spans="1:41" ht="75.75" customHeight="1" thickBot="1" x14ac:dyDescent="0.4">
      <c r="A6" s="1695"/>
      <c r="B6" s="303" t="s">
        <v>16</v>
      </c>
      <c r="C6" s="303" t="s">
        <v>17</v>
      </c>
      <c r="D6" s="999" t="s">
        <v>4</v>
      </c>
      <c r="E6" s="303" t="s">
        <v>16</v>
      </c>
      <c r="F6" s="303" t="s">
        <v>17</v>
      </c>
      <c r="G6" s="999" t="s">
        <v>4</v>
      </c>
      <c r="H6" s="303" t="s">
        <v>16</v>
      </c>
      <c r="I6" s="303" t="s">
        <v>17</v>
      </c>
      <c r="J6" s="999" t="s">
        <v>4</v>
      </c>
      <c r="K6" s="303" t="s">
        <v>16</v>
      </c>
      <c r="L6" s="303" t="s">
        <v>17</v>
      </c>
      <c r="M6" s="999" t="s">
        <v>4</v>
      </c>
      <c r="N6" s="303" t="s">
        <v>16</v>
      </c>
      <c r="O6" s="303" t="s">
        <v>17</v>
      </c>
      <c r="P6" s="287" t="s">
        <v>4</v>
      </c>
      <c r="Q6" s="199"/>
    </row>
    <row r="7" spans="1:41" ht="40.5" customHeight="1" thickBot="1" x14ac:dyDescent="0.4">
      <c r="A7" s="1000" t="s">
        <v>13</v>
      </c>
      <c r="B7" s="1001"/>
      <c r="C7" s="1002"/>
      <c r="D7" s="1003"/>
      <c r="E7" s="1248"/>
      <c r="F7" s="1002"/>
      <c r="G7" s="1004"/>
      <c r="H7" s="1001"/>
      <c r="I7" s="1002"/>
      <c r="J7" s="1003"/>
      <c r="K7" s="808"/>
      <c r="L7" s="1002"/>
      <c r="M7" s="1004"/>
      <c r="N7" s="1005"/>
      <c r="O7" s="1002"/>
      <c r="P7" s="1006"/>
      <c r="Q7" s="199"/>
    </row>
    <row r="8" spans="1:41" ht="33" customHeight="1" thickBot="1" x14ac:dyDescent="0.4">
      <c r="A8" s="212" t="s">
        <v>50</v>
      </c>
      <c r="B8" s="993">
        <f>B9+B10+B11+B12</f>
        <v>0</v>
      </c>
      <c r="C8" s="993">
        <f t="shared" ref="C8:P8" si="0">C9+C10+C11+C12</f>
        <v>16</v>
      </c>
      <c r="D8" s="993">
        <f t="shared" si="0"/>
        <v>16</v>
      </c>
      <c r="E8" s="1249">
        <f t="shared" si="0"/>
        <v>10</v>
      </c>
      <c r="F8" s="993">
        <f t="shared" si="0"/>
        <v>17</v>
      </c>
      <c r="G8" s="993">
        <f t="shared" si="0"/>
        <v>27</v>
      </c>
      <c r="H8" s="993">
        <f t="shared" si="0"/>
        <v>9</v>
      </c>
      <c r="I8" s="993">
        <f t="shared" si="0"/>
        <v>0</v>
      </c>
      <c r="J8" s="993">
        <f t="shared" si="0"/>
        <v>9</v>
      </c>
      <c r="K8" s="993">
        <f t="shared" si="0"/>
        <v>6</v>
      </c>
      <c r="L8" s="993">
        <f t="shared" si="0"/>
        <v>13</v>
      </c>
      <c r="M8" s="993">
        <f t="shared" si="0"/>
        <v>19</v>
      </c>
      <c r="N8" s="993">
        <f>N9+N10+N11+N12</f>
        <v>25</v>
      </c>
      <c r="O8" s="993">
        <f t="shared" si="0"/>
        <v>46</v>
      </c>
      <c r="P8" s="993">
        <f t="shared" si="0"/>
        <v>71</v>
      </c>
      <c r="Q8" s="199"/>
    </row>
    <row r="9" spans="1:41" ht="40.5" customHeight="1" x14ac:dyDescent="0.35">
      <c r="A9" s="548" t="s">
        <v>18</v>
      </c>
      <c r="B9" s="1234">
        <v>0</v>
      </c>
      <c r="C9" s="1235">
        <v>0</v>
      </c>
      <c r="D9" s="1236">
        <f t="shared" ref="D9:D17" si="1">B9+C9</f>
        <v>0</v>
      </c>
      <c r="E9" s="1234">
        <v>10</v>
      </c>
      <c r="F9" s="810">
        <v>0</v>
      </c>
      <c r="G9" s="811">
        <f t="shared" ref="G9:G17" si="2">E9+F9</f>
        <v>10</v>
      </c>
      <c r="H9" s="809">
        <v>9</v>
      </c>
      <c r="I9" s="810">
        <v>0</v>
      </c>
      <c r="J9" s="811">
        <f t="shared" ref="J9:J17" si="3">H9+I9</f>
        <v>9</v>
      </c>
      <c r="K9" s="809">
        <v>6</v>
      </c>
      <c r="L9" s="810">
        <v>1</v>
      </c>
      <c r="M9" s="812">
        <f t="shared" ref="M9:M17" si="4">K9+L9</f>
        <v>7</v>
      </c>
      <c r="N9" s="813">
        <f t="shared" ref="N9:O12" si="5">B9+E9+H9+K9</f>
        <v>25</v>
      </c>
      <c r="O9" s="814">
        <f t="shared" si="5"/>
        <v>1</v>
      </c>
      <c r="P9" s="815">
        <f>N9+O9</f>
        <v>26</v>
      </c>
      <c r="Q9" s="199"/>
    </row>
    <row r="10" spans="1:41" ht="79.5" customHeight="1" x14ac:dyDescent="0.35">
      <c r="A10" s="72" t="s">
        <v>87</v>
      </c>
      <c r="B10" s="106">
        <v>0</v>
      </c>
      <c r="C10" s="107">
        <v>10</v>
      </c>
      <c r="D10" s="40">
        <f>B10+C10</f>
        <v>10</v>
      </c>
      <c r="E10" s="106">
        <v>0</v>
      </c>
      <c r="F10" s="107">
        <v>9</v>
      </c>
      <c r="G10" s="40">
        <f>E10+F10</f>
        <v>9</v>
      </c>
      <c r="H10" s="106">
        <v>0</v>
      </c>
      <c r="I10" s="107">
        <v>0</v>
      </c>
      <c r="J10" s="40">
        <f>H10+I10</f>
        <v>0</v>
      </c>
      <c r="K10" s="106">
        <v>0</v>
      </c>
      <c r="L10" s="107">
        <v>0</v>
      </c>
      <c r="M10" s="38">
        <f>K10+L10</f>
        <v>0</v>
      </c>
      <c r="N10" s="410">
        <f>B10+E10+H10+K10</f>
        <v>0</v>
      </c>
      <c r="O10" s="24">
        <f>C10+F10+I10+L10</f>
        <v>19</v>
      </c>
      <c r="P10" s="77">
        <f>N10+O10</f>
        <v>19</v>
      </c>
      <c r="Q10" s="199"/>
    </row>
    <row r="11" spans="1:41" ht="42" customHeight="1" x14ac:dyDescent="0.35">
      <c r="A11" s="72" t="s">
        <v>76</v>
      </c>
      <c r="B11" s="106">
        <v>0</v>
      </c>
      <c r="C11" s="107">
        <v>0</v>
      </c>
      <c r="D11" s="40">
        <f t="shared" si="1"/>
        <v>0</v>
      </c>
      <c r="E11" s="106">
        <v>0</v>
      </c>
      <c r="F11" s="107">
        <v>0</v>
      </c>
      <c r="G11" s="40">
        <f t="shared" si="2"/>
        <v>0</v>
      </c>
      <c r="H11" s="106">
        <v>0</v>
      </c>
      <c r="I11" s="107">
        <v>0</v>
      </c>
      <c r="J11" s="40">
        <f t="shared" si="3"/>
        <v>0</v>
      </c>
      <c r="K11" s="106">
        <v>0</v>
      </c>
      <c r="L11" s="107">
        <v>12</v>
      </c>
      <c r="M11" s="38">
        <f t="shared" si="4"/>
        <v>12</v>
      </c>
      <c r="N11" s="410">
        <f t="shared" si="5"/>
        <v>0</v>
      </c>
      <c r="O11" s="24">
        <f t="shared" si="5"/>
        <v>12</v>
      </c>
      <c r="P11" s="77">
        <f>N11+O11</f>
        <v>12</v>
      </c>
      <c r="Q11" s="199"/>
    </row>
    <row r="12" spans="1:41" ht="48.75" customHeight="1" thickBot="1" x14ac:dyDescent="0.4">
      <c r="A12" s="72" t="s">
        <v>21</v>
      </c>
      <c r="B12" s="113">
        <v>0</v>
      </c>
      <c r="C12" s="114">
        <v>6</v>
      </c>
      <c r="D12" s="117">
        <f t="shared" si="1"/>
        <v>6</v>
      </c>
      <c r="E12" s="113">
        <v>0</v>
      </c>
      <c r="F12" s="114">
        <v>8</v>
      </c>
      <c r="G12" s="117">
        <f t="shared" si="2"/>
        <v>8</v>
      </c>
      <c r="H12" s="113">
        <v>0</v>
      </c>
      <c r="I12" s="114">
        <v>0</v>
      </c>
      <c r="J12" s="117">
        <f t="shared" si="3"/>
        <v>0</v>
      </c>
      <c r="K12" s="113">
        <v>0</v>
      </c>
      <c r="L12" s="114">
        <v>0</v>
      </c>
      <c r="M12" s="115">
        <f t="shared" si="4"/>
        <v>0</v>
      </c>
      <c r="N12" s="1015">
        <f t="shared" si="5"/>
        <v>0</v>
      </c>
      <c r="O12" s="24">
        <f t="shared" si="5"/>
        <v>14</v>
      </c>
      <c r="P12" s="77">
        <f>N12+O12</f>
        <v>14</v>
      </c>
      <c r="Q12" s="199"/>
    </row>
    <row r="13" spans="1:41" ht="36" customHeight="1" thickBot="1" x14ac:dyDescent="0.4">
      <c r="A13" s="213" t="s">
        <v>51</v>
      </c>
      <c r="B13" s="310">
        <f>B14+B15+B16+B17</f>
        <v>0</v>
      </c>
      <c r="C13" s="1245">
        <f>C14+C15+C16+C17</f>
        <v>0</v>
      </c>
      <c r="D13" s="1245">
        <f>D14+D15+D16+D17</f>
        <v>0</v>
      </c>
      <c r="E13" s="1245">
        <v>0</v>
      </c>
      <c r="F13" s="820">
        <f>F14+F15+F16+F17</f>
        <v>6</v>
      </c>
      <c r="G13" s="820">
        <f t="shared" si="2"/>
        <v>6</v>
      </c>
      <c r="H13" s="820">
        <v>0</v>
      </c>
      <c r="I13" s="820">
        <v>0</v>
      </c>
      <c r="J13" s="823">
        <f t="shared" si="3"/>
        <v>0</v>
      </c>
      <c r="K13" s="310">
        <v>0</v>
      </c>
      <c r="L13" s="820">
        <v>0</v>
      </c>
      <c r="M13" s="820">
        <f t="shared" si="4"/>
        <v>0</v>
      </c>
      <c r="N13" s="816">
        <f>B13+E13+H13+K13</f>
        <v>0</v>
      </c>
      <c r="O13" s="816">
        <f>C13+F13+I13+L13</f>
        <v>6</v>
      </c>
      <c r="P13" s="817">
        <f>SUM(N13:O13)</f>
        <v>6</v>
      </c>
      <c r="Q13" s="199"/>
    </row>
    <row r="14" spans="1:41" ht="26.25" customHeight="1" x14ac:dyDescent="0.35">
      <c r="A14" s="548" t="s">
        <v>18</v>
      </c>
      <c r="B14" s="1234">
        <v>0</v>
      </c>
      <c r="C14" s="1235">
        <v>0</v>
      </c>
      <c r="D14" s="1237">
        <f t="shared" si="1"/>
        <v>0</v>
      </c>
      <c r="E14" s="1234">
        <v>0</v>
      </c>
      <c r="F14" s="810">
        <v>0</v>
      </c>
      <c r="G14" s="812">
        <f t="shared" si="2"/>
        <v>0</v>
      </c>
      <c r="H14" s="809">
        <v>0</v>
      </c>
      <c r="I14" s="810">
        <v>0</v>
      </c>
      <c r="J14" s="811">
        <f t="shared" si="3"/>
        <v>0</v>
      </c>
      <c r="K14" s="809">
        <v>0</v>
      </c>
      <c r="L14" s="810">
        <v>0</v>
      </c>
      <c r="M14" s="812">
        <f t="shared" si="4"/>
        <v>0</v>
      </c>
      <c r="N14" s="818">
        <v>0</v>
      </c>
      <c r="O14" s="814">
        <v>0</v>
      </c>
      <c r="P14" s="815">
        <v>0</v>
      </c>
      <c r="Q14" s="199"/>
    </row>
    <row r="15" spans="1:41" ht="48.75" customHeight="1" x14ac:dyDescent="0.35">
      <c r="A15" s="72" t="s">
        <v>75</v>
      </c>
      <c r="B15" s="106">
        <v>0</v>
      </c>
      <c r="C15" s="107">
        <v>0</v>
      </c>
      <c r="D15" s="38">
        <f t="shared" si="1"/>
        <v>0</v>
      </c>
      <c r="E15" s="106">
        <v>0</v>
      </c>
      <c r="F15" s="107">
        <v>0</v>
      </c>
      <c r="G15" s="38">
        <f t="shared" si="2"/>
        <v>0</v>
      </c>
      <c r="H15" s="106">
        <v>0</v>
      </c>
      <c r="I15" s="107">
        <v>0</v>
      </c>
      <c r="J15" s="40">
        <f t="shared" si="3"/>
        <v>0</v>
      </c>
      <c r="K15" s="106">
        <v>0</v>
      </c>
      <c r="L15" s="107">
        <v>0</v>
      </c>
      <c r="M15" s="38">
        <f t="shared" si="4"/>
        <v>0</v>
      </c>
      <c r="N15" s="76">
        <v>0</v>
      </c>
      <c r="O15" s="24">
        <v>0</v>
      </c>
      <c r="P15" s="77">
        <v>0</v>
      </c>
      <c r="Q15" s="199"/>
    </row>
    <row r="16" spans="1:41" ht="36" customHeight="1" x14ac:dyDescent="0.35">
      <c r="A16" s="72" t="s">
        <v>76</v>
      </c>
      <c r="B16" s="106">
        <v>0</v>
      </c>
      <c r="C16" s="107">
        <v>0</v>
      </c>
      <c r="D16" s="38">
        <f t="shared" si="1"/>
        <v>0</v>
      </c>
      <c r="E16" s="106">
        <v>0</v>
      </c>
      <c r="F16" s="107">
        <v>0</v>
      </c>
      <c r="G16" s="38">
        <f t="shared" si="2"/>
        <v>0</v>
      </c>
      <c r="H16" s="106">
        <v>0</v>
      </c>
      <c r="I16" s="107">
        <v>0</v>
      </c>
      <c r="J16" s="40">
        <f t="shared" si="3"/>
        <v>0</v>
      </c>
      <c r="K16" s="106">
        <v>0</v>
      </c>
      <c r="L16" s="107">
        <v>0</v>
      </c>
      <c r="M16" s="38">
        <f t="shared" si="4"/>
        <v>0</v>
      </c>
      <c r="N16" s="76">
        <v>0</v>
      </c>
      <c r="O16" s="24">
        <v>0</v>
      </c>
      <c r="P16" s="77">
        <v>0</v>
      </c>
      <c r="Q16" s="199"/>
    </row>
    <row r="17" spans="1:17" ht="46.5" customHeight="1" thickBot="1" x14ac:dyDescent="0.4">
      <c r="A17" s="72" t="s">
        <v>21</v>
      </c>
      <c r="B17" s="113">
        <f>B27++B39</f>
        <v>0</v>
      </c>
      <c r="C17" s="114">
        <v>0</v>
      </c>
      <c r="D17" s="115">
        <f t="shared" si="1"/>
        <v>0</v>
      </c>
      <c r="E17" s="106">
        <f>E27++E39</f>
        <v>0</v>
      </c>
      <c r="F17" s="114">
        <v>6</v>
      </c>
      <c r="G17" s="115">
        <f t="shared" si="2"/>
        <v>6</v>
      </c>
      <c r="H17" s="113">
        <f>H27++H39</f>
        <v>0</v>
      </c>
      <c r="I17" s="114">
        <f>I27++I39</f>
        <v>0</v>
      </c>
      <c r="J17" s="117">
        <f t="shared" si="3"/>
        <v>0</v>
      </c>
      <c r="K17" s="113">
        <f>K27++K39</f>
        <v>0</v>
      </c>
      <c r="L17" s="114">
        <f>L27++L39</f>
        <v>0</v>
      </c>
      <c r="M17" s="115">
        <f t="shared" si="4"/>
        <v>0</v>
      </c>
      <c r="N17" s="161">
        <f>B17+E17+H17+K17</f>
        <v>0</v>
      </c>
      <c r="O17" s="59">
        <f>C17+F17+I17+L17</f>
        <v>6</v>
      </c>
      <c r="P17" s="825">
        <f>SUM(N17:O17)</f>
        <v>6</v>
      </c>
      <c r="Q17" s="199"/>
    </row>
    <row r="18" spans="1:17" ht="42.75" customHeight="1" thickBot="1" x14ac:dyDescent="0.4">
      <c r="A18" s="1007" t="s">
        <v>10</v>
      </c>
      <c r="B18" s="312">
        <f t="shared" ref="B18:E18" si="6">B8+B13</f>
        <v>0</v>
      </c>
      <c r="C18" s="312">
        <f t="shared" si="6"/>
        <v>16</v>
      </c>
      <c r="D18" s="268">
        <f t="shared" si="6"/>
        <v>16</v>
      </c>
      <c r="E18" s="1238">
        <f t="shared" si="6"/>
        <v>10</v>
      </c>
      <c r="F18" s="312">
        <f t="shared" ref="F18:G18" si="7">F8+F13</f>
        <v>23</v>
      </c>
      <c r="G18" s="312">
        <f t="shared" si="7"/>
        <v>33</v>
      </c>
      <c r="H18" s="312">
        <f t="shared" ref="H18:P18" si="8">H13+H8</f>
        <v>9</v>
      </c>
      <c r="I18" s="312">
        <f t="shared" si="8"/>
        <v>0</v>
      </c>
      <c r="J18" s="1009">
        <f t="shared" si="8"/>
        <v>9</v>
      </c>
      <c r="K18" s="312">
        <f t="shared" si="8"/>
        <v>6</v>
      </c>
      <c r="L18" s="827">
        <f t="shared" si="8"/>
        <v>13</v>
      </c>
      <c r="M18" s="827">
        <f t="shared" si="8"/>
        <v>19</v>
      </c>
      <c r="N18" s="312">
        <f t="shared" si="8"/>
        <v>25</v>
      </c>
      <c r="O18" s="312">
        <f t="shared" si="8"/>
        <v>52</v>
      </c>
      <c r="P18" s="268">
        <f t="shared" si="8"/>
        <v>77</v>
      </c>
      <c r="Q18" s="199"/>
    </row>
    <row r="19" spans="1:17" ht="27" customHeight="1" thickBot="1" x14ac:dyDescent="0.4">
      <c r="A19" s="1007" t="s">
        <v>14</v>
      </c>
      <c r="B19" s="1239"/>
      <c r="C19" s="1240"/>
      <c r="D19" s="1241"/>
      <c r="E19" s="41"/>
      <c r="F19" s="41"/>
      <c r="G19" s="42"/>
      <c r="H19" s="43"/>
      <c r="I19" s="41"/>
      <c r="J19" s="42"/>
      <c r="K19" s="43"/>
      <c r="L19" s="41"/>
      <c r="M19" s="44"/>
      <c r="N19" s="309"/>
      <c r="O19" s="819"/>
      <c r="P19" s="44"/>
      <c r="Q19" s="199"/>
    </row>
    <row r="20" spans="1:17" ht="27" customHeight="1" thickBot="1" x14ac:dyDescent="0.4">
      <c r="A20" s="1007" t="s">
        <v>9</v>
      </c>
      <c r="B20" s="1242"/>
      <c r="C20" s="1243"/>
      <c r="D20" s="1244"/>
      <c r="E20" s="1250"/>
      <c r="F20" s="995"/>
      <c r="G20" s="997"/>
      <c r="H20" s="994"/>
      <c r="I20" s="998" t="s">
        <v>5</v>
      </c>
      <c r="J20" s="997"/>
      <c r="K20" s="994"/>
      <c r="L20" s="995"/>
      <c r="M20" s="996"/>
      <c r="N20" s="1008"/>
      <c r="O20" s="829"/>
      <c r="P20" s="893"/>
      <c r="Q20" s="200"/>
    </row>
    <row r="21" spans="1:17" ht="35.25" customHeight="1" thickBot="1" x14ac:dyDescent="0.4">
      <c r="A21" s="212" t="s">
        <v>50</v>
      </c>
      <c r="B21" s="310">
        <f>B22+B23+B24+B25+B26</f>
        <v>0</v>
      </c>
      <c r="C21" s="310">
        <f t="shared" ref="C21:E21" si="9">C22+C23+C24+C25+C26</f>
        <v>16</v>
      </c>
      <c r="D21" s="310">
        <f t="shared" si="9"/>
        <v>16</v>
      </c>
      <c r="E21" s="310">
        <f t="shared" si="9"/>
        <v>10</v>
      </c>
      <c r="F21" s="310">
        <f t="shared" ref="F21:P21" si="10">F22+F23+F24+F25+F26</f>
        <v>17</v>
      </c>
      <c r="G21" s="310">
        <f t="shared" si="10"/>
        <v>27</v>
      </c>
      <c r="H21" s="310">
        <f t="shared" si="10"/>
        <v>9</v>
      </c>
      <c r="I21" s="310">
        <f t="shared" si="10"/>
        <v>0</v>
      </c>
      <c r="J21" s="310">
        <f t="shared" si="10"/>
        <v>9</v>
      </c>
      <c r="K21" s="310">
        <f t="shared" si="10"/>
        <v>6</v>
      </c>
      <c r="L21" s="310">
        <f t="shared" si="10"/>
        <v>13</v>
      </c>
      <c r="M21" s="310">
        <f t="shared" si="10"/>
        <v>19</v>
      </c>
      <c r="N21" s="310">
        <f t="shared" si="10"/>
        <v>25</v>
      </c>
      <c r="O21" s="310">
        <f t="shared" si="10"/>
        <v>46</v>
      </c>
      <c r="P21" s="46">
        <f t="shared" si="10"/>
        <v>71</v>
      </c>
      <c r="Q21" s="169"/>
    </row>
    <row r="22" spans="1:17" ht="47.25" customHeight="1" x14ac:dyDescent="0.35">
      <c r="A22" s="548" t="s">
        <v>18</v>
      </c>
      <c r="B22" s="110"/>
      <c r="C22" s="111">
        <v>0</v>
      </c>
      <c r="D22" s="112">
        <f>B22+C22</f>
        <v>0</v>
      </c>
      <c r="E22" s="153">
        <v>10</v>
      </c>
      <c r="F22" s="111">
        <v>0</v>
      </c>
      <c r="G22" s="116">
        <f>E22+F22</f>
        <v>10</v>
      </c>
      <c r="H22" s="110">
        <v>9</v>
      </c>
      <c r="I22" s="111">
        <v>0</v>
      </c>
      <c r="J22" s="116">
        <f t="shared" ref="J22:J27" si="11">H22+I22</f>
        <v>9</v>
      </c>
      <c r="K22" s="110">
        <v>6</v>
      </c>
      <c r="L22" s="111">
        <v>1</v>
      </c>
      <c r="M22" s="170">
        <f>K22+L22</f>
        <v>7</v>
      </c>
      <c r="N22" s="154">
        <f t="shared" ref="N22:O31" si="12">B22+E22+H22+K22</f>
        <v>25</v>
      </c>
      <c r="O22" s="155">
        <f t="shared" si="12"/>
        <v>1</v>
      </c>
      <c r="P22" s="156">
        <f t="shared" ref="P22:P31" si="13">N22+O22</f>
        <v>26</v>
      </c>
      <c r="Q22" s="169"/>
    </row>
    <row r="23" spans="1:17" ht="45" customHeight="1" x14ac:dyDescent="0.35">
      <c r="A23" s="72" t="s">
        <v>75</v>
      </c>
      <c r="B23" s="106">
        <v>0</v>
      </c>
      <c r="C23" s="107">
        <v>0</v>
      </c>
      <c r="D23" s="38">
        <f>B23+C23</f>
        <v>0</v>
      </c>
      <c r="E23" s="157">
        <v>0</v>
      </c>
      <c r="F23" s="107">
        <v>0</v>
      </c>
      <c r="G23" s="40">
        <f>E23+F23</f>
        <v>0</v>
      </c>
      <c r="H23" s="106">
        <v>0</v>
      </c>
      <c r="I23" s="107">
        <v>0</v>
      </c>
      <c r="J23" s="40">
        <f t="shared" si="11"/>
        <v>0</v>
      </c>
      <c r="K23" s="106"/>
      <c r="L23" s="107"/>
      <c r="M23" s="170">
        <f>K23+L23</f>
        <v>0</v>
      </c>
      <c r="N23" s="23">
        <f t="shared" si="12"/>
        <v>0</v>
      </c>
      <c r="O23" s="155">
        <f t="shared" si="12"/>
        <v>0</v>
      </c>
      <c r="P23" s="156">
        <f>N23+O23</f>
        <v>0</v>
      </c>
      <c r="Q23" s="169"/>
    </row>
    <row r="24" spans="1:17" ht="90" customHeight="1" x14ac:dyDescent="0.35">
      <c r="A24" s="72" t="s">
        <v>87</v>
      </c>
      <c r="B24" s="106">
        <v>0</v>
      </c>
      <c r="C24" s="107">
        <v>10</v>
      </c>
      <c r="D24" s="38">
        <f>B24+C24</f>
        <v>10</v>
      </c>
      <c r="E24" s="157">
        <v>0</v>
      </c>
      <c r="F24" s="107">
        <v>9</v>
      </c>
      <c r="G24" s="40">
        <f>E24+F24</f>
        <v>9</v>
      </c>
      <c r="H24" s="106">
        <v>0</v>
      </c>
      <c r="I24" s="107">
        <v>0</v>
      </c>
      <c r="J24" s="40">
        <v>0</v>
      </c>
      <c r="K24" s="106">
        <v>0</v>
      </c>
      <c r="L24" s="107">
        <v>0</v>
      </c>
      <c r="M24" s="170">
        <v>0</v>
      </c>
      <c r="N24" s="23">
        <v>0</v>
      </c>
      <c r="O24" s="155">
        <f>C24+F24+I24+L24</f>
        <v>19</v>
      </c>
      <c r="P24" s="156">
        <f>D24+G24+J24+M24</f>
        <v>19</v>
      </c>
      <c r="Q24" s="169"/>
    </row>
    <row r="25" spans="1:17" ht="37.5" customHeight="1" x14ac:dyDescent="0.35">
      <c r="A25" s="72" t="s">
        <v>76</v>
      </c>
      <c r="B25" s="106">
        <v>0</v>
      </c>
      <c r="C25" s="107">
        <v>0</v>
      </c>
      <c r="D25" s="38">
        <v>0</v>
      </c>
      <c r="E25" s="157">
        <v>0</v>
      </c>
      <c r="F25" s="107">
        <v>0</v>
      </c>
      <c r="G25" s="40">
        <f>E25+F25</f>
        <v>0</v>
      </c>
      <c r="H25" s="106">
        <v>0</v>
      </c>
      <c r="I25" s="107">
        <v>0</v>
      </c>
      <c r="J25" s="40">
        <f>H25+I25</f>
        <v>0</v>
      </c>
      <c r="K25" s="106">
        <v>0</v>
      </c>
      <c r="L25" s="107">
        <v>12</v>
      </c>
      <c r="M25" s="170">
        <f>K25+L25</f>
        <v>12</v>
      </c>
      <c r="N25" s="23">
        <f t="shared" si="12"/>
        <v>0</v>
      </c>
      <c r="O25" s="24">
        <f t="shared" si="12"/>
        <v>12</v>
      </c>
      <c r="P25" s="25">
        <f t="shared" si="13"/>
        <v>12</v>
      </c>
      <c r="Q25" s="169"/>
    </row>
    <row r="26" spans="1:17" ht="39" customHeight="1" thickBot="1" x14ac:dyDescent="0.4">
      <c r="A26" s="72" t="s">
        <v>21</v>
      </c>
      <c r="B26" s="106">
        <v>0</v>
      </c>
      <c r="C26" s="107">
        <v>6</v>
      </c>
      <c r="D26" s="38">
        <f>B26+C26</f>
        <v>6</v>
      </c>
      <c r="E26" s="157">
        <v>0</v>
      </c>
      <c r="F26" s="107">
        <v>8</v>
      </c>
      <c r="G26" s="40">
        <f>E26+F26</f>
        <v>8</v>
      </c>
      <c r="H26" s="106">
        <v>0</v>
      </c>
      <c r="I26" s="107">
        <v>0</v>
      </c>
      <c r="J26" s="40">
        <v>0</v>
      </c>
      <c r="K26" s="106">
        <v>0</v>
      </c>
      <c r="L26" s="107">
        <v>0</v>
      </c>
      <c r="M26" s="170">
        <v>0</v>
      </c>
      <c r="N26" s="23">
        <f t="shared" si="12"/>
        <v>0</v>
      </c>
      <c r="O26" s="24">
        <f t="shared" si="12"/>
        <v>14</v>
      </c>
      <c r="P26" s="25">
        <f t="shared" si="13"/>
        <v>14</v>
      </c>
      <c r="Q26" s="169"/>
    </row>
    <row r="27" spans="1:17" ht="45" customHeight="1" thickBot="1" x14ac:dyDescent="0.4">
      <c r="A27" s="213" t="s">
        <v>51</v>
      </c>
      <c r="B27" s="310">
        <f>B28+B29+B30+B31</f>
        <v>0</v>
      </c>
      <c r="C27" s="1245">
        <f>C28+C29+C30+C31</f>
        <v>0</v>
      </c>
      <c r="D27" s="1246">
        <f>C27+B27</f>
        <v>0</v>
      </c>
      <c r="E27" s="1251">
        <v>0</v>
      </c>
      <c r="F27" s="820">
        <f>F28+F29+F30+F31</f>
        <v>6</v>
      </c>
      <c r="G27" s="820">
        <f>G28+G29+G30+G31</f>
        <v>6</v>
      </c>
      <c r="H27" s="876">
        <v>0</v>
      </c>
      <c r="I27" s="820">
        <v>0</v>
      </c>
      <c r="J27" s="824">
        <f t="shared" si="11"/>
        <v>0</v>
      </c>
      <c r="K27" s="876">
        <v>0</v>
      </c>
      <c r="L27" s="820">
        <v>0</v>
      </c>
      <c r="M27" s="822">
        <f>SUM(K27:L27)</f>
        <v>0</v>
      </c>
      <c r="N27" s="1009">
        <f t="shared" si="12"/>
        <v>0</v>
      </c>
      <c r="O27" s="816">
        <f t="shared" si="12"/>
        <v>6</v>
      </c>
      <c r="P27" s="1010">
        <f t="shared" si="13"/>
        <v>6</v>
      </c>
      <c r="Q27" s="169"/>
    </row>
    <row r="28" spans="1:17" ht="32.25" customHeight="1" x14ac:dyDescent="0.35">
      <c r="A28" s="548" t="s">
        <v>18</v>
      </c>
      <c r="B28" s="110">
        <v>0</v>
      </c>
      <c r="C28" s="111">
        <v>0</v>
      </c>
      <c r="D28" s="112">
        <v>0</v>
      </c>
      <c r="E28" s="332">
        <v>0</v>
      </c>
      <c r="F28" s="111">
        <v>0</v>
      </c>
      <c r="G28" s="269">
        <v>0</v>
      </c>
      <c r="H28" s="207">
        <v>0</v>
      </c>
      <c r="I28" s="111">
        <v>0</v>
      </c>
      <c r="J28" s="269">
        <v>0</v>
      </c>
      <c r="K28" s="207">
        <v>0</v>
      </c>
      <c r="L28" s="111">
        <v>0</v>
      </c>
      <c r="M28" s="333">
        <v>0</v>
      </c>
      <c r="N28" s="154">
        <f t="shared" si="12"/>
        <v>0</v>
      </c>
      <c r="O28" s="155">
        <f t="shared" si="12"/>
        <v>0</v>
      </c>
      <c r="P28" s="156">
        <f t="shared" si="13"/>
        <v>0</v>
      </c>
      <c r="Q28" s="169"/>
    </row>
    <row r="29" spans="1:17" ht="43.5" customHeight="1" x14ac:dyDescent="0.35">
      <c r="A29" s="72" t="s">
        <v>75</v>
      </c>
      <c r="B29" s="106">
        <v>0</v>
      </c>
      <c r="C29" s="107">
        <v>0</v>
      </c>
      <c r="D29" s="38">
        <v>0</v>
      </c>
      <c r="E29" s="334">
        <v>0</v>
      </c>
      <c r="F29" s="107">
        <v>0</v>
      </c>
      <c r="G29" s="45">
        <v>0</v>
      </c>
      <c r="H29" s="208">
        <v>0</v>
      </c>
      <c r="I29" s="107">
        <v>0</v>
      </c>
      <c r="J29" s="45">
        <v>0</v>
      </c>
      <c r="K29" s="208">
        <v>0</v>
      </c>
      <c r="L29" s="107">
        <v>0</v>
      </c>
      <c r="M29" s="39">
        <v>0</v>
      </c>
      <c r="N29" s="23">
        <f t="shared" si="12"/>
        <v>0</v>
      </c>
      <c r="O29" s="24">
        <f t="shared" si="12"/>
        <v>0</v>
      </c>
      <c r="P29" s="25">
        <f t="shared" si="13"/>
        <v>0</v>
      </c>
      <c r="Q29" s="169"/>
    </row>
    <row r="30" spans="1:17" ht="42" customHeight="1" x14ac:dyDescent="0.35">
      <c r="A30" s="72" t="s">
        <v>76</v>
      </c>
      <c r="B30" s="106">
        <v>0</v>
      </c>
      <c r="C30" s="107">
        <v>0</v>
      </c>
      <c r="D30" s="38">
        <v>0</v>
      </c>
      <c r="E30" s="334">
        <v>0</v>
      </c>
      <c r="F30" s="107">
        <v>0</v>
      </c>
      <c r="G30" s="45">
        <v>0</v>
      </c>
      <c r="H30" s="208">
        <v>0</v>
      </c>
      <c r="I30" s="107">
        <v>0</v>
      </c>
      <c r="J30" s="45">
        <v>0</v>
      </c>
      <c r="K30" s="208">
        <v>0</v>
      </c>
      <c r="L30" s="107">
        <v>0</v>
      </c>
      <c r="M30" s="39">
        <v>0</v>
      </c>
      <c r="N30" s="23">
        <f t="shared" si="12"/>
        <v>0</v>
      </c>
      <c r="O30" s="24">
        <f>C30+F30+I30+L30</f>
        <v>0</v>
      </c>
      <c r="P30" s="25">
        <f t="shared" si="13"/>
        <v>0</v>
      </c>
      <c r="Q30" s="169"/>
    </row>
    <row r="31" spans="1:17" ht="33.75" customHeight="1" thickBot="1" x14ac:dyDescent="0.4">
      <c r="A31" s="72" t="s">
        <v>21</v>
      </c>
      <c r="B31" s="106">
        <v>0</v>
      </c>
      <c r="C31" s="107">
        <v>0</v>
      </c>
      <c r="D31" s="38">
        <f>C31+B31</f>
        <v>0</v>
      </c>
      <c r="E31" s="334">
        <v>0</v>
      </c>
      <c r="F31" s="107">
        <v>6</v>
      </c>
      <c r="G31" s="45">
        <f>SUM(E31:F31)</f>
        <v>6</v>
      </c>
      <c r="H31" s="208">
        <v>0</v>
      </c>
      <c r="I31" s="107">
        <v>0</v>
      </c>
      <c r="J31" s="45">
        <f>H31+I31</f>
        <v>0</v>
      </c>
      <c r="K31" s="208">
        <v>0</v>
      </c>
      <c r="L31" s="107">
        <v>0</v>
      </c>
      <c r="M31" s="39">
        <f>SUM(K31:L31)</f>
        <v>0</v>
      </c>
      <c r="N31" s="23">
        <f t="shared" si="12"/>
        <v>0</v>
      </c>
      <c r="O31" s="24">
        <f t="shared" si="12"/>
        <v>6</v>
      </c>
      <c r="P31" s="25">
        <f t="shared" si="13"/>
        <v>6</v>
      </c>
      <c r="Q31" s="169"/>
    </row>
    <row r="32" spans="1:17" ht="51" customHeight="1" thickBot="1" x14ac:dyDescent="0.4">
      <c r="A32" s="1011" t="s">
        <v>6</v>
      </c>
      <c r="B32" s="310">
        <f t="shared" ref="B32:E32" si="14">B21+B27</f>
        <v>0</v>
      </c>
      <c r="C32" s="310">
        <f t="shared" si="14"/>
        <v>16</v>
      </c>
      <c r="D32" s="310">
        <f t="shared" si="14"/>
        <v>16</v>
      </c>
      <c r="E32" s="310">
        <f t="shared" si="14"/>
        <v>10</v>
      </c>
      <c r="F32" s="310">
        <f t="shared" ref="F32:P32" si="15">F21+F27</f>
        <v>23</v>
      </c>
      <c r="G32" s="310">
        <f t="shared" si="15"/>
        <v>33</v>
      </c>
      <c r="H32" s="310">
        <f t="shared" si="15"/>
        <v>9</v>
      </c>
      <c r="I32" s="310">
        <f t="shared" si="15"/>
        <v>0</v>
      </c>
      <c r="J32" s="310">
        <f t="shared" si="15"/>
        <v>9</v>
      </c>
      <c r="K32" s="310">
        <f t="shared" si="15"/>
        <v>6</v>
      </c>
      <c r="L32" s="310">
        <f t="shared" si="15"/>
        <v>13</v>
      </c>
      <c r="M32" s="310">
        <f t="shared" si="15"/>
        <v>19</v>
      </c>
      <c r="N32" s="310">
        <f t="shared" si="15"/>
        <v>25</v>
      </c>
      <c r="O32" s="310">
        <f t="shared" si="15"/>
        <v>52</v>
      </c>
      <c r="P32" s="46">
        <f t="shared" si="15"/>
        <v>77</v>
      </c>
      <c r="Q32" s="169"/>
    </row>
    <row r="33" spans="1:17" ht="30.75" customHeight="1" thickBot="1" x14ac:dyDescent="0.4">
      <c r="A33" s="546" t="s">
        <v>15</v>
      </c>
      <c r="B33" s="73"/>
      <c r="C33" s="74"/>
      <c r="D33" s="75"/>
      <c r="E33" s="270"/>
      <c r="F33" s="74"/>
      <c r="G33" s="411"/>
      <c r="H33" s="994"/>
      <c r="I33" s="995"/>
      <c r="J33" s="997"/>
      <c r="K33" s="994"/>
      <c r="L33" s="995"/>
      <c r="M33" s="997"/>
      <c r="N33" s="1012"/>
      <c r="O33" s="1013"/>
      <c r="P33" s="864"/>
      <c r="Q33" s="201"/>
    </row>
    <row r="34" spans="1:17" ht="45" customHeight="1" thickBot="1" x14ac:dyDescent="0.4">
      <c r="A34" s="212" t="s">
        <v>50</v>
      </c>
      <c r="B34" s="310">
        <f>SUM(B35:B38)</f>
        <v>0</v>
      </c>
      <c r="C34" s="310">
        <f t="shared" ref="C34:E34" si="16">SUM(C35:C38)</f>
        <v>0</v>
      </c>
      <c r="D34" s="310">
        <f t="shared" si="16"/>
        <v>0</v>
      </c>
      <c r="E34" s="310">
        <f t="shared" si="16"/>
        <v>0</v>
      </c>
      <c r="F34" s="310">
        <f t="shared" ref="F34:P34" si="17">SUM(F35:F38)</f>
        <v>0</v>
      </c>
      <c r="G34" s="310">
        <f t="shared" si="17"/>
        <v>0</v>
      </c>
      <c r="H34" s="310">
        <f t="shared" si="17"/>
        <v>0</v>
      </c>
      <c r="I34" s="310">
        <f t="shared" si="17"/>
        <v>0</v>
      </c>
      <c r="J34" s="310">
        <f t="shared" si="17"/>
        <v>0</v>
      </c>
      <c r="K34" s="310">
        <f t="shared" si="17"/>
        <v>0</v>
      </c>
      <c r="L34" s="310">
        <f t="shared" si="17"/>
        <v>0</v>
      </c>
      <c r="M34" s="310">
        <v>0</v>
      </c>
      <c r="N34" s="310">
        <f t="shared" si="17"/>
        <v>0</v>
      </c>
      <c r="O34" s="310">
        <f t="shared" si="17"/>
        <v>0</v>
      </c>
      <c r="P34" s="46">
        <f t="shared" si="17"/>
        <v>0</v>
      </c>
      <c r="Q34" s="202"/>
    </row>
    <row r="35" spans="1:17" ht="32.25" customHeight="1" x14ac:dyDescent="0.35">
      <c r="A35" s="548" t="s">
        <v>18</v>
      </c>
      <c r="B35" s="110">
        <f t="shared" ref="B35:D36" si="18">B22-B22</f>
        <v>0</v>
      </c>
      <c r="C35" s="111">
        <f t="shared" si="18"/>
        <v>0</v>
      </c>
      <c r="D35" s="116">
        <f t="shared" si="18"/>
        <v>0</v>
      </c>
      <c r="E35" s="110">
        <v>0</v>
      </c>
      <c r="F35" s="111">
        <v>0</v>
      </c>
      <c r="G35" s="112">
        <f t="shared" ref="G35:G43" si="19">E35+F35</f>
        <v>0</v>
      </c>
      <c r="H35" s="153">
        <f>H9-H22</f>
        <v>0</v>
      </c>
      <c r="I35" s="111">
        <f>I9-I22</f>
        <v>0</v>
      </c>
      <c r="J35" s="116">
        <f>J9-J22</f>
        <v>0</v>
      </c>
      <c r="K35" s="110">
        <f>K9-K22</f>
        <v>0</v>
      </c>
      <c r="L35" s="111">
        <f>L9-L22</f>
        <v>0</v>
      </c>
      <c r="M35" s="116">
        <v>0</v>
      </c>
      <c r="N35" s="159">
        <f t="shared" ref="N35:O44" si="20">B35+E35+H35+K35</f>
        <v>0</v>
      </c>
      <c r="O35" s="155">
        <f t="shared" si="20"/>
        <v>0</v>
      </c>
      <c r="P35" s="160">
        <f t="shared" ref="P35:P44" si="21">N35+O35</f>
        <v>0</v>
      </c>
      <c r="Q35" s="202"/>
    </row>
    <row r="36" spans="1:17" ht="46.5" customHeight="1" x14ac:dyDescent="0.35">
      <c r="A36" s="72" t="s">
        <v>75</v>
      </c>
      <c r="B36" s="106">
        <f t="shared" si="18"/>
        <v>0</v>
      </c>
      <c r="C36" s="107">
        <f t="shared" si="18"/>
        <v>0</v>
      </c>
      <c r="D36" s="40">
        <f t="shared" si="18"/>
        <v>0</v>
      </c>
      <c r="E36" s="106">
        <v>0</v>
      </c>
      <c r="F36" s="107">
        <v>0</v>
      </c>
      <c r="G36" s="38">
        <f t="shared" si="19"/>
        <v>0</v>
      </c>
      <c r="H36" s="157">
        <v>0</v>
      </c>
      <c r="I36" s="107">
        <v>0</v>
      </c>
      <c r="J36" s="38">
        <v>0</v>
      </c>
      <c r="K36" s="106"/>
      <c r="L36" s="107">
        <v>0</v>
      </c>
      <c r="M36" s="40">
        <v>0</v>
      </c>
      <c r="N36" s="76">
        <f t="shared" si="20"/>
        <v>0</v>
      </c>
      <c r="O36" s="24">
        <v>0</v>
      </c>
      <c r="P36" s="77">
        <f t="shared" si="21"/>
        <v>0</v>
      </c>
      <c r="Q36" s="202"/>
    </row>
    <row r="37" spans="1:17" ht="39" customHeight="1" x14ac:dyDescent="0.35">
      <c r="A37" s="72" t="s">
        <v>76</v>
      </c>
      <c r="B37" s="106">
        <f>B25-B25</f>
        <v>0</v>
      </c>
      <c r="C37" s="107">
        <f>C25-C25</f>
        <v>0</v>
      </c>
      <c r="D37" s="40">
        <f>D25-D25</f>
        <v>0</v>
      </c>
      <c r="E37" s="106">
        <f>E25-E11</f>
        <v>0</v>
      </c>
      <c r="F37" s="107">
        <v>0</v>
      </c>
      <c r="G37" s="38">
        <f t="shared" si="19"/>
        <v>0</v>
      </c>
      <c r="H37" s="157">
        <f>H11-H25</f>
        <v>0</v>
      </c>
      <c r="I37" s="107">
        <v>0</v>
      </c>
      <c r="J37" s="38">
        <f>J11-J25</f>
        <v>0</v>
      </c>
      <c r="K37" s="106">
        <v>0</v>
      </c>
      <c r="L37" s="107">
        <f>L11-L25</f>
        <v>0</v>
      </c>
      <c r="M37" s="40">
        <v>0</v>
      </c>
      <c r="N37" s="76">
        <f t="shared" si="20"/>
        <v>0</v>
      </c>
      <c r="O37" s="24">
        <f t="shared" si="20"/>
        <v>0</v>
      </c>
      <c r="P37" s="77">
        <f t="shared" si="21"/>
        <v>0</v>
      </c>
      <c r="Q37" s="202"/>
    </row>
    <row r="38" spans="1:17" ht="46.5" customHeight="1" thickBot="1" x14ac:dyDescent="0.4">
      <c r="A38" s="72" t="s">
        <v>21</v>
      </c>
      <c r="B38" s="113">
        <v>0</v>
      </c>
      <c r="C38" s="114">
        <v>0</v>
      </c>
      <c r="D38" s="117">
        <v>0</v>
      </c>
      <c r="E38" s="113">
        <v>0</v>
      </c>
      <c r="F38" s="114">
        <v>0</v>
      </c>
      <c r="G38" s="115">
        <v>0</v>
      </c>
      <c r="H38" s="158">
        <v>0</v>
      </c>
      <c r="I38" s="114">
        <v>0</v>
      </c>
      <c r="J38" s="115">
        <v>0</v>
      </c>
      <c r="K38" s="113">
        <v>0</v>
      </c>
      <c r="L38" s="114">
        <v>0</v>
      </c>
      <c r="M38" s="117">
        <v>0</v>
      </c>
      <c r="N38" s="161">
        <f t="shared" si="20"/>
        <v>0</v>
      </c>
      <c r="O38" s="59">
        <f t="shared" si="20"/>
        <v>0</v>
      </c>
      <c r="P38" s="825">
        <f t="shared" si="21"/>
        <v>0</v>
      </c>
      <c r="Q38" s="201"/>
    </row>
    <row r="39" spans="1:17" ht="46.5" customHeight="1" thickBot="1" x14ac:dyDescent="0.4">
      <c r="A39" s="213" t="s">
        <v>51</v>
      </c>
      <c r="B39" s="310">
        <f t="shared" ref="B39:D43" si="22">B27-B27</f>
        <v>0</v>
      </c>
      <c r="C39" s="1245">
        <f t="shared" si="22"/>
        <v>0</v>
      </c>
      <c r="D39" s="1247">
        <f t="shared" si="22"/>
        <v>0</v>
      </c>
      <c r="E39" s="310">
        <f>E27-E13</f>
        <v>0</v>
      </c>
      <c r="F39" s="820">
        <v>0</v>
      </c>
      <c r="G39" s="821">
        <f t="shared" si="19"/>
        <v>0</v>
      </c>
      <c r="H39" s="822">
        <f t="shared" ref="H39:M43" si="23">H13-H27</f>
        <v>0</v>
      </c>
      <c r="I39" s="820">
        <f t="shared" si="23"/>
        <v>0</v>
      </c>
      <c r="J39" s="821">
        <f t="shared" si="23"/>
        <v>0</v>
      </c>
      <c r="K39" s="310">
        <f t="shared" si="23"/>
        <v>0</v>
      </c>
      <c r="L39" s="820">
        <f t="shared" si="23"/>
        <v>0</v>
      </c>
      <c r="M39" s="823">
        <f t="shared" si="23"/>
        <v>0</v>
      </c>
      <c r="N39" s="312">
        <v>0</v>
      </c>
      <c r="O39" s="816">
        <f t="shared" si="20"/>
        <v>0</v>
      </c>
      <c r="P39" s="817">
        <f t="shared" si="21"/>
        <v>0</v>
      </c>
      <c r="Q39" s="201"/>
    </row>
    <row r="40" spans="1:17" ht="30.75" customHeight="1" x14ac:dyDescent="0.35">
      <c r="A40" s="548" t="s">
        <v>18</v>
      </c>
      <c r="B40" s="110">
        <f t="shared" si="22"/>
        <v>0</v>
      </c>
      <c r="C40" s="111">
        <f t="shared" si="22"/>
        <v>0</v>
      </c>
      <c r="D40" s="116">
        <f t="shared" si="22"/>
        <v>0</v>
      </c>
      <c r="E40" s="110">
        <f>E28-E14</f>
        <v>0</v>
      </c>
      <c r="F40" s="111">
        <f>F14-F28</f>
        <v>0</v>
      </c>
      <c r="G40" s="112">
        <f t="shared" si="19"/>
        <v>0</v>
      </c>
      <c r="H40" s="153">
        <f t="shared" si="23"/>
        <v>0</v>
      </c>
      <c r="I40" s="111">
        <f t="shared" si="23"/>
        <v>0</v>
      </c>
      <c r="J40" s="112">
        <f t="shared" si="23"/>
        <v>0</v>
      </c>
      <c r="K40" s="110">
        <f t="shared" si="23"/>
        <v>0</v>
      </c>
      <c r="L40" s="111">
        <f t="shared" si="23"/>
        <v>0</v>
      </c>
      <c r="M40" s="116">
        <f t="shared" si="23"/>
        <v>0</v>
      </c>
      <c r="N40" s="159">
        <f t="shared" si="20"/>
        <v>0</v>
      </c>
      <c r="O40" s="155">
        <f t="shared" si="20"/>
        <v>0</v>
      </c>
      <c r="P40" s="160">
        <f t="shared" si="21"/>
        <v>0</v>
      </c>
      <c r="Q40" s="201"/>
    </row>
    <row r="41" spans="1:17" ht="47.25" customHeight="1" x14ac:dyDescent="0.35">
      <c r="A41" s="72" t="s">
        <v>75</v>
      </c>
      <c r="B41" s="106">
        <f t="shared" si="22"/>
        <v>0</v>
      </c>
      <c r="C41" s="107">
        <f t="shared" si="22"/>
        <v>0</v>
      </c>
      <c r="D41" s="40">
        <f t="shared" si="22"/>
        <v>0</v>
      </c>
      <c r="E41" s="106">
        <f>E29-E15</f>
        <v>0</v>
      </c>
      <c r="F41" s="107">
        <f>F15-F29</f>
        <v>0</v>
      </c>
      <c r="G41" s="38">
        <f t="shared" si="19"/>
        <v>0</v>
      </c>
      <c r="H41" s="157">
        <f t="shared" si="23"/>
        <v>0</v>
      </c>
      <c r="I41" s="107">
        <f t="shared" si="23"/>
        <v>0</v>
      </c>
      <c r="J41" s="38">
        <f t="shared" si="23"/>
        <v>0</v>
      </c>
      <c r="K41" s="106">
        <f t="shared" si="23"/>
        <v>0</v>
      </c>
      <c r="L41" s="107">
        <f t="shared" si="23"/>
        <v>0</v>
      </c>
      <c r="M41" s="40">
        <f t="shared" si="23"/>
        <v>0</v>
      </c>
      <c r="N41" s="76">
        <f t="shared" si="20"/>
        <v>0</v>
      </c>
      <c r="O41" s="24">
        <f t="shared" si="20"/>
        <v>0</v>
      </c>
      <c r="P41" s="77">
        <f t="shared" si="21"/>
        <v>0</v>
      </c>
      <c r="Q41" s="201"/>
    </row>
    <row r="42" spans="1:17" ht="63" customHeight="1" x14ac:dyDescent="0.35">
      <c r="A42" s="72" t="s">
        <v>76</v>
      </c>
      <c r="B42" s="106">
        <f t="shared" si="22"/>
        <v>0</v>
      </c>
      <c r="C42" s="107">
        <f t="shared" si="22"/>
        <v>0</v>
      </c>
      <c r="D42" s="40">
        <f t="shared" si="22"/>
        <v>0</v>
      </c>
      <c r="E42" s="106">
        <f>E30-E16</f>
        <v>0</v>
      </c>
      <c r="F42" s="107">
        <f>F16-F30</f>
        <v>0</v>
      </c>
      <c r="G42" s="38">
        <f t="shared" si="19"/>
        <v>0</v>
      </c>
      <c r="H42" s="157">
        <f t="shared" si="23"/>
        <v>0</v>
      </c>
      <c r="I42" s="107">
        <f t="shared" si="23"/>
        <v>0</v>
      </c>
      <c r="J42" s="38">
        <f t="shared" si="23"/>
        <v>0</v>
      </c>
      <c r="K42" s="106">
        <f t="shared" si="23"/>
        <v>0</v>
      </c>
      <c r="L42" s="107">
        <f t="shared" si="23"/>
        <v>0</v>
      </c>
      <c r="M42" s="40">
        <f t="shared" si="23"/>
        <v>0</v>
      </c>
      <c r="N42" s="76">
        <f t="shared" si="20"/>
        <v>0</v>
      </c>
      <c r="O42" s="24">
        <f t="shared" si="20"/>
        <v>0</v>
      </c>
      <c r="P42" s="77">
        <f t="shared" si="21"/>
        <v>0</v>
      </c>
      <c r="Q42" s="201"/>
    </row>
    <row r="43" spans="1:17" ht="32.25" customHeight="1" x14ac:dyDescent="0.35">
      <c r="A43" s="72" t="s">
        <v>20</v>
      </c>
      <c r="B43" s="106">
        <f t="shared" si="22"/>
        <v>0</v>
      </c>
      <c r="C43" s="107">
        <f t="shared" si="22"/>
        <v>0</v>
      </c>
      <c r="D43" s="40">
        <f t="shared" si="22"/>
        <v>0</v>
      </c>
      <c r="E43" s="106">
        <f>E31-E17</f>
        <v>0</v>
      </c>
      <c r="F43" s="107">
        <f>F17-F31</f>
        <v>0</v>
      </c>
      <c r="G43" s="38">
        <f t="shared" si="19"/>
        <v>0</v>
      </c>
      <c r="H43" s="157">
        <f t="shared" si="23"/>
        <v>0</v>
      </c>
      <c r="I43" s="107">
        <f t="shared" si="23"/>
        <v>0</v>
      </c>
      <c r="J43" s="38">
        <f t="shared" si="23"/>
        <v>0</v>
      </c>
      <c r="K43" s="106">
        <f t="shared" si="23"/>
        <v>0</v>
      </c>
      <c r="L43" s="107">
        <f t="shared" si="23"/>
        <v>0</v>
      </c>
      <c r="M43" s="40">
        <f t="shared" si="23"/>
        <v>0</v>
      </c>
      <c r="N43" s="76">
        <f t="shared" si="20"/>
        <v>0</v>
      </c>
      <c r="O43" s="24">
        <f t="shared" si="20"/>
        <v>0</v>
      </c>
      <c r="P43" s="77">
        <f t="shared" si="21"/>
        <v>0</v>
      </c>
      <c r="Q43" s="169"/>
    </row>
    <row r="44" spans="1:17" ht="47.25" customHeight="1" thickBot="1" x14ac:dyDescent="0.4">
      <c r="A44" s="72" t="s">
        <v>21</v>
      </c>
      <c r="B44" s="108">
        <v>0</v>
      </c>
      <c r="C44" s="109">
        <v>0</v>
      </c>
      <c r="D44" s="78">
        <v>0</v>
      </c>
      <c r="E44" s="108">
        <v>0</v>
      </c>
      <c r="F44" s="109">
        <v>0</v>
      </c>
      <c r="G44" s="79">
        <v>0</v>
      </c>
      <c r="H44" s="162">
        <v>0</v>
      </c>
      <c r="I44" s="109">
        <v>0</v>
      </c>
      <c r="J44" s="79">
        <v>0</v>
      </c>
      <c r="K44" s="108">
        <v>0</v>
      </c>
      <c r="L44" s="109">
        <v>0</v>
      </c>
      <c r="M44" s="78">
        <v>0</v>
      </c>
      <c r="N44" s="80">
        <f t="shared" si="20"/>
        <v>0</v>
      </c>
      <c r="O44" s="60">
        <f t="shared" si="20"/>
        <v>0</v>
      </c>
      <c r="P44" s="81">
        <f t="shared" si="21"/>
        <v>0</v>
      </c>
      <c r="Q44" s="169"/>
    </row>
    <row r="45" spans="1:17" ht="47.25" customHeight="1" thickBot="1" x14ac:dyDescent="0.4">
      <c r="A45" s="1011" t="s">
        <v>11</v>
      </c>
      <c r="B45" s="46">
        <f>B39</f>
        <v>0</v>
      </c>
      <c r="C45" s="46">
        <f t="shared" ref="C45:P45" si="24">C39</f>
        <v>0</v>
      </c>
      <c r="D45" s="46">
        <f t="shared" si="24"/>
        <v>0</v>
      </c>
      <c r="E45" s="46">
        <f t="shared" si="24"/>
        <v>0</v>
      </c>
      <c r="F45" s="46">
        <f t="shared" si="24"/>
        <v>0</v>
      </c>
      <c r="G45" s="46">
        <f t="shared" si="24"/>
        <v>0</v>
      </c>
      <c r="H45" s="46">
        <f t="shared" si="24"/>
        <v>0</v>
      </c>
      <c r="I45" s="46">
        <f t="shared" si="24"/>
        <v>0</v>
      </c>
      <c r="J45" s="46">
        <f t="shared" si="24"/>
        <v>0</v>
      </c>
      <c r="K45" s="46">
        <f t="shared" si="24"/>
        <v>0</v>
      </c>
      <c r="L45" s="46">
        <f t="shared" si="24"/>
        <v>0</v>
      </c>
      <c r="M45" s="46">
        <f t="shared" si="24"/>
        <v>0</v>
      </c>
      <c r="N45" s="46">
        <f t="shared" si="24"/>
        <v>0</v>
      </c>
      <c r="O45" s="46">
        <f t="shared" si="24"/>
        <v>0</v>
      </c>
      <c r="P45" s="46">
        <f t="shared" si="24"/>
        <v>0</v>
      </c>
      <c r="Q45" s="203"/>
    </row>
    <row r="46" spans="1:17" ht="43.5" customHeight="1" thickBot="1" x14ac:dyDescent="0.4">
      <c r="A46" s="1014" t="s">
        <v>8</v>
      </c>
      <c r="B46" s="826">
        <f>B32</f>
        <v>0</v>
      </c>
      <c r="C46" s="826">
        <f t="shared" ref="C46:P46" si="25">C32</f>
        <v>16</v>
      </c>
      <c r="D46" s="826">
        <f t="shared" si="25"/>
        <v>16</v>
      </c>
      <c r="E46" s="1252">
        <f t="shared" si="25"/>
        <v>10</v>
      </c>
      <c r="F46" s="826">
        <f t="shared" si="25"/>
        <v>23</v>
      </c>
      <c r="G46" s="826">
        <f t="shared" si="25"/>
        <v>33</v>
      </c>
      <c r="H46" s="826">
        <f t="shared" si="25"/>
        <v>9</v>
      </c>
      <c r="I46" s="826">
        <f t="shared" si="25"/>
        <v>0</v>
      </c>
      <c r="J46" s="826">
        <f t="shared" si="25"/>
        <v>9</v>
      </c>
      <c r="K46" s="826">
        <f t="shared" si="25"/>
        <v>6</v>
      </c>
      <c r="L46" s="826">
        <f t="shared" si="25"/>
        <v>13</v>
      </c>
      <c r="M46" s="826">
        <f t="shared" si="25"/>
        <v>19</v>
      </c>
      <c r="N46" s="826">
        <f t="shared" si="25"/>
        <v>25</v>
      </c>
      <c r="O46" s="826">
        <f t="shared" si="25"/>
        <v>52</v>
      </c>
      <c r="P46" s="46">
        <f t="shared" si="25"/>
        <v>77</v>
      </c>
      <c r="Q46" s="173"/>
    </row>
    <row r="47" spans="1:17" ht="52.5" customHeight="1" thickBot="1" x14ac:dyDescent="0.4">
      <c r="A47" s="546" t="s">
        <v>15</v>
      </c>
      <c r="B47" s="46">
        <f>B34+B39</f>
        <v>0</v>
      </c>
      <c r="C47" s="46">
        <f t="shared" ref="C47:P47" si="26">C34+C39</f>
        <v>0</v>
      </c>
      <c r="D47" s="46">
        <f t="shared" si="26"/>
        <v>0</v>
      </c>
      <c r="E47" s="46">
        <f t="shared" si="26"/>
        <v>0</v>
      </c>
      <c r="F47" s="46">
        <f t="shared" si="26"/>
        <v>0</v>
      </c>
      <c r="G47" s="46">
        <f t="shared" si="26"/>
        <v>0</v>
      </c>
      <c r="H47" s="46">
        <f t="shared" si="26"/>
        <v>0</v>
      </c>
      <c r="I47" s="46">
        <f t="shared" si="26"/>
        <v>0</v>
      </c>
      <c r="J47" s="46">
        <f t="shared" si="26"/>
        <v>0</v>
      </c>
      <c r="K47" s="46">
        <f t="shared" si="26"/>
        <v>0</v>
      </c>
      <c r="L47" s="46">
        <f t="shared" si="26"/>
        <v>0</v>
      </c>
      <c r="M47" s="46">
        <f t="shared" si="26"/>
        <v>0</v>
      </c>
      <c r="N47" s="46">
        <f t="shared" si="26"/>
        <v>0</v>
      </c>
      <c r="O47" s="46">
        <f t="shared" si="26"/>
        <v>0</v>
      </c>
      <c r="P47" s="46">
        <f t="shared" si="26"/>
        <v>0</v>
      </c>
      <c r="Q47" s="173"/>
    </row>
    <row r="48" spans="1:17" ht="49.5" customHeight="1" thickBot="1" x14ac:dyDescent="0.4">
      <c r="A48" s="1016" t="s">
        <v>12</v>
      </c>
      <c r="B48" s="682">
        <f>B47+B46</f>
        <v>0</v>
      </c>
      <c r="C48" s="682">
        <f t="shared" ref="C48:P48" si="27">C47+C46</f>
        <v>16</v>
      </c>
      <c r="D48" s="682">
        <f t="shared" si="27"/>
        <v>16</v>
      </c>
      <c r="E48" s="682">
        <f t="shared" si="27"/>
        <v>10</v>
      </c>
      <c r="F48" s="682">
        <f t="shared" si="27"/>
        <v>23</v>
      </c>
      <c r="G48" s="682">
        <f t="shared" si="27"/>
        <v>33</v>
      </c>
      <c r="H48" s="682">
        <f t="shared" si="27"/>
        <v>9</v>
      </c>
      <c r="I48" s="682">
        <f t="shared" si="27"/>
        <v>0</v>
      </c>
      <c r="J48" s="682">
        <f t="shared" si="27"/>
        <v>9</v>
      </c>
      <c r="K48" s="682">
        <f t="shared" si="27"/>
        <v>6</v>
      </c>
      <c r="L48" s="682">
        <f t="shared" si="27"/>
        <v>13</v>
      </c>
      <c r="M48" s="682">
        <f t="shared" si="27"/>
        <v>19</v>
      </c>
      <c r="N48" s="682">
        <f t="shared" si="27"/>
        <v>25</v>
      </c>
      <c r="O48" s="682">
        <f t="shared" si="27"/>
        <v>52</v>
      </c>
      <c r="P48" s="682">
        <f t="shared" si="27"/>
        <v>77</v>
      </c>
      <c r="Q48" s="173"/>
    </row>
    <row r="49" spans="1:17" ht="27" customHeight="1" x14ac:dyDescent="0.35">
      <c r="A49" s="169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7" ht="9.75" customHeight="1" x14ac:dyDescent="0.35">
      <c r="A50" s="169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69"/>
    </row>
    <row r="51" spans="1:17" ht="71.25" customHeight="1" x14ac:dyDescent="0.35">
      <c r="A51" s="1659"/>
      <c r="B51" s="1659"/>
      <c r="C51" s="1659"/>
      <c r="D51" s="1659"/>
      <c r="E51" s="1659"/>
      <c r="F51" s="1659"/>
      <c r="G51" s="1659"/>
      <c r="H51" s="1659"/>
      <c r="I51" s="1659"/>
      <c r="J51" s="1659"/>
      <c r="K51" s="1659"/>
      <c r="L51" s="1659"/>
      <c r="M51" s="1659"/>
      <c r="N51" s="1659"/>
      <c r="O51" s="1659"/>
      <c r="P51" s="1659"/>
    </row>
    <row r="52" spans="1:17" ht="45" customHeight="1" x14ac:dyDescent="0.35">
      <c r="A52" s="1660"/>
      <c r="B52" s="1660"/>
      <c r="C52" s="1660"/>
      <c r="D52" s="1660"/>
      <c r="E52" s="1660"/>
      <c r="F52" s="1660"/>
      <c r="G52" s="1660"/>
      <c r="H52" s="1660"/>
      <c r="I52" s="1660"/>
      <c r="J52" s="1660"/>
      <c r="K52" s="1660"/>
      <c r="L52" s="1660"/>
      <c r="M52" s="1660"/>
      <c r="N52" s="1660"/>
      <c r="O52" s="1660"/>
      <c r="P52" s="1660"/>
    </row>
    <row r="53" spans="1:17" ht="25.5" customHeight="1" x14ac:dyDescent="0.35">
      <c r="A53" s="205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</row>
    <row r="54" spans="1:17" ht="45" customHeight="1" x14ac:dyDescent="0.35">
      <c r="A54" s="205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</row>
  </sheetData>
  <protectedRanges>
    <protectedRange sqref="A52:D52 F52:P52" name="Диапазон3_1_1"/>
    <protectedRange sqref="F14:F17 H14:I17 K14:L17 F22:F26 H22:I26 K22:L26 F28:F31 H28:I31 K28:L31 K35:L38 H35:I38 F35:F38 K9:L12 H9:I12 F9:F12" name="Диапазон1_1_3"/>
    <protectedRange sqref="A3:D3 F3:P3" name="Диапазон2_1_1"/>
    <protectedRange sqref="B9:C12 B14:C17 B22:C26 B40:C44 B35:C38 B28:C31" name="Диапазон1_1_1"/>
    <protectedRange sqref="E52" name="Диапазон3_1"/>
    <protectedRange sqref="E14:E17 E22:E26 E28:E31 E35:E38 E9:E12" name="Диапазон1_1_2"/>
    <protectedRange sqref="E3" name="Диапазон2_1"/>
  </protectedRanges>
  <mergeCells count="11">
    <mergeCell ref="A51:P51"/>
    <mergeCell ref="A52:P52"/>
    <mergeCell ref="A1:P1"/>
    <mergeCell ref="A2:P2"/>
    <mergeCell ref="A3:P3"/>
    <mergeCell ref="B5:D5"/>
    <mergeCell ref="E5:G5"/>
    <mergeCell ref="H5:J5"/>
    <mergeCell ref="K5:M5"/>
    <mergeCell ref="N5:P5"/>
    <mergeCell ref="A5:A6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5" orientation="portrait" verticalDpi="300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AP55"/>
  <sheetViews>
    <sheetView zoomScale="50" zoomScaleNormal="50" workbookViewId="0">
      <selection activeCell="O46" sqref="O46"/>
    </sheetView>
  </sheetViews>
  <sheetFormatPr defaultRowHeight="5.65" customHeight="1" x14ac:dyDescent="0.35"/>
  <cols>
    <col min="1" max="1" width="91.85546875" style="30" customWidth="1"/>
    <col min="2" max="2" width="21.28515625" style="30" customWidth="1"/>
    <col min="3" max="3" width="20" style="30" customWidth="1"/>
    <col min="4" max="4" width="17" style="30" customWidth="1"/>
    <col min="5" max="5" width="19" style="30" customWidth="1"/>
    <col min="6" max="6" width="17.28515625" style="30" customWidth="1"/>
    <col min="7" max="7" width="15" style="30" customWidth="1"/>
    <col min="8" max="8" width="17.140625" style="30" customWidth="1"/>
    <col min="9" max="9" width="16.42578125" style="30" customWidth="1"/>
    <col min="10" max="10" width="16.5703125" style="30" customWidth="1"/>
    <col min="11" max="11" width="20.140625" style="30" customWidth="1"/>
    <col min="12" max="12" width="17" style="30" customWidth="1"/>
    <col min="13" max="13" width="16.42578125" style="30" customWidth="1"/>
    <col min="14" max="14" width="19.140625" style="30" customWidth="1"/>
    <col min="15" max="15" width="20.14062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47.25" customHeight="1" x14ac:dyDescent="0.35">
      <c r="A1" s="1699" t="s">
        <v>67</v>
      </c>
      <c r="B1" s="1700"/>
      <c r="C1" s="1700"/>
      <c r="D1" s="1700"/>
      <c r="E1" s="1700"/>
      <c r="F1" s="1700"/>
      <c r="G1" s="1700"/>
      <c r="H1" s="1700"/>
      <c r="I1" s="1700"/>
      <c r="J1" s="1700"/>
      <c r="K1" s="1700"/>
      <c r="L1" s="1700"/>
      <c r="M1" s="1700"/>
      <c r="N1" s="1700"/>
      <c r="O1" s="1700"/>
      <c r="P1" s="1700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26.25" customHeight="1" x14ac:dyDescent="0.35">
      <c r="A2" s="1701" t="s">
        <v>124</v>
      </c>
      <c r="B2" s="1701"/>
      <c r="C2" s="1701"/>
      <c r="D2" s="1701"/>
      <c r="E2" s="1701"/>
      <c r="F2" s="1701"/>
      <c r="G2" s="1701"/>
      <c r="H2" s="1701"/>
      <c r="I2" s="1701"/>
      <c r="J2" s="1701"/>
      <c r="K2" s="1701"/>
      <c r="L2" s="1701"/>
      <c r="M2" s="1701"/>
      <c r="N2" s="1701"/>
      <c r="O2" s="1701"/>
      <c r="P2" s="1701"/>
      <c r="Q2" s="1257"/>
      <c r="R2" s="1257"/>
    </row>
    <row r="3" spans="1:42" ht="33" customHeight="1" thickBot="1" x14ac:dyDescent="0.4">
      <c r="A3" s="31"/>
    </row>
    <row r="4" spans="1:42" ht="33" customHeight="1" thickBot="1" x14ac:dyDescent="0.4">
      <c r="A4" s="1705" t="s">
        <v>7</v>
      </c>
      <c r="B4" s="1702" t="s">
        <v>0</v>
      </c>
      <c r="C4" s="1703"/>
      <c r="D4" s="1704"/>
      <c r="E4" s="1702" t="s">
        <v>1</v>
      </c>
      <c r="F4" s="1703"/>
      <c r="G4" s="1704"/>
      <c r="H4" s="1702" t="s">
        <v>2</v>
      </c>
      <c r="I4" s="1703"/>
      <c r="J4" s="1704"/>
      <c r="K4" s="1702" t="s">
        <v>3</v>
      </c>
      <c r="L4" s="1703"/>
      <c r="M4" s="1704"/>
      <c r="N4" s="1696" t="s">
        <v>22</v>
      </c>
      <c r="O4" s="1697"/>
      <c r="P4" s="1698"/>
      <c r="Q4" s="32"/>
      <c r="R4" s="32"/>
    </row>
    <row r="5" spans="1:42" ht="99.75" customHeight="1" thickBot="1" x14ac:dyDescent="0.4">
      <c r="A5" s="1706"/>
      <c r="B5" s="1267" t="s">
        <v>16</v>
      </c>
      <c r="C5" s="1267" t="s">
        <v>17</v>
      </c>
      <c r="D5" s="1107" t="s">
        <v>4</v>
      </c>
      <c r="E5" s="1267" t="s">
        <v>16</v>
      </c>
      <c r="F5" s="1267" t="s">
        <v>17</v>
      </c>
      <c r="G5" s="1107" t="s">
        <v>4</v>
      </c>
      <c r="H5" s="1267" t="s">
        <v>16</v>
      </c>
      <c r="I5" s="1267" t="s">
        <v>17</v>
      </c>
      <c r="J5" s="1107" t="s">
        <v>4</v>
      </c>
      <c r="K5" s="1267" t="s">
        <v>16</v>
      </c>
      <c r="L5" s="1267" t="s">
        <v>17</v>
      </c>
      <c r="M5" s="1107" t="s">
        <v>4</v>
      </c>
      <c r="N5" s="1267" t="s">
        <v>16</v>
      </c>
      <c r="O5" s="1267" t="s">
        <v>17</v>
      </c>
      <c r="P5" s="7" t="s">
        <v>4</v>
      </c>
      <c r="Q5" s="32"/>
      <c r="R5" s="32"/>
    </row>
    <row r="6" spans="1:42" ht="21.75" customHeight="1" thickBot="1" x14ac:dyDescent="0.4">
      <c r="A6" s="565"/>
      <c r="B6" s="336"/>
      <c r="C6" s="337"/>
      <c r="D6" s="338"/>
      <c r="E6" s="336"/>
      <c r="F6" s="337"/>
      <c r="G6" s="338"/>
      <c r="H6" s="336"/>
      <c r="I6" s="337"/>
      <c r="J6" s="338"/>
      <c r="K6" s="339"/>
      <c r="L6" s="337"/>
      <c r="M6" s="338"/>
      <c r="N6" s="566"/>
      <c r="O6" s="1108"/>
      <c r="P6" s="342"/>
      <c r="Q6" s="32"/>
      <c r="R6" s="32"/>
    </row>
    <row r="7" spans="1:42" ht="27" customHeight="1" x14ac:dyDescent="0.35">
      <c r="A7" s="1109" t="s">
        <v>13</v>
      </c>
      <c r="B7" s="1268"/>
      <c r="C7" s="1269"/>
      <c r="D7" s="1270"/>
      <c r="E7" s="1271"/>
      <c r="F7" s="1269"/>
      <c r="G7" s="1272"/>
      <c r="H7" s="1268"/>
      <c r="I7" s="1269"/>
      <c r="J7" s="1270"/>
      <c r="K7" s="1271"/>
      <c r="L7" s="1269"/>
      <c r="M7" s="1272"/>
      <c r="N7" s="1273"/>
      <c r="O7" s="1269"/>
      <c r="P7" s="1274"/>
      <c r="Q7" s="32"/>
      <c r="R7" s="32"/>
    </row>
    <row r="8" spans="1:42" ht="27" customHeight="1" x14ac:dyDescent="0.35">
      <c r="A8" s="21" t="s">
        <v>50</v>
      </c>
      <c r="B8" s="214">
        <v>0</v>
      </c>
      <c r="C8" s="215">
        <f t="shared" ref="C8:J8" si="0">C9+C10+C11+C12</f>
        <v>4</v>
      </c>
      <c r="D8" s="216">
        <f t="shared" si="0"/>
        <v>4</v>
      </c>
      <c r="E8" s="217">
        <f t="shared" si="0"/>
        <v>0</v>
      </c>
      <c r="F8" s="215">
        <f t="shared" si="0"/>
        <v>4</v>
      </c>
      <c r="G8" s="218">
        <f t="shared" si="0"/>
        <v>4</v>
      </c>
      <c r="H8" s="214">
        <f t="shared" si="0"/>
        <v>5</v>
      </c>
      <c r="I8" s="215">
        <f t="shared" si="0"/>
        <v>8</v>
      </c>
      <c r="J8" s="216">
        <f t="shared" si="0"/>
        <v>13</v>
      </c>
      <c r="K8" s="217">
        <v>0</v>
      </c>
      <c r="L8" s="215">
        <v>0</v>
      </c>
      <c r="M8" s="215">
        <v>0</v>
      </c>
      <c r="N8" s="219">
        <f t="shared" ref="N8:O18" si="1">B8+E8+H8+K8</f>
        <v>5</v>
      </c>
      <c r="O8" s="220">
        <f t="shared" si="1"/>
        <v>16</v>
      </c>
      <c r="P8" s="221">
        <f t="shared" ref="P8:P18" si="2">SUM(N8:O8)</f>
        <v>21</v>
      </c>
      <c r="Q8" s="32"/>
      <c r="R8" s="32"/>
    </row>
    <row r="9" spans="1:42" ht="27" customHeight="1" x14ac:dyDescent="0.35">
      <c r="A9" s="510" t="s">
        <v>23</v>
      </c>
      <c r="B9" s="222">
        <v>0</v>
      </c>
      <c r="C9" s="223">
        <v>0</v>
      </c>
      <c r="D9" s="224">
        <v>0</v>
      </c>
      <c r="E9" s="225">
        <v>0</v>
      </c>
      <c r="F9" s="223">
        <v>2</v>
      </c>
      <c r="G9" s="226">
        <f>E9+F9</f>
        <v>2</v>
      </c>
      <c r="H9" s="222">
        <v>1</v>
      </c>
      <c r="I9" s="223">
        <v>6</v>
      </c>
      <c r="J9" s="224">
        <f>H9+I9</f>
        <v>7</v>
      </c>
      <c r="K9" s="225">
        <v>0</v>
      </c>
      <c r="L9" s="223">
        <v>0</v>
      </c>
      <c r="M9" s="223">
        <v>0</v>
      </c>
      <c r="N9" s="227">
        <f t="shared" si="1"/>
        <v>1</v>
      </c>
      <c r="O9" s="228">
        <f t="shared" si="1"/>
        <v>8</v>
      </c>
      <c r="P9" s="229">
        <f t="shared" si="2"/>
        <v>9</v>
      </c>
      <c r="Q9" s="32"/>
      <c r="R9" s="32"/>
    </row>
    <row r="10" spans="1:42" ht="27" customHeight="1" x14ac:dyDescent="0.35">
      <c r="A10" s="510" t="s">
        <v>46</v>
      </c>
      <c r="B10" s="222">
        <v>0</v>
      </c>
      <c r="C10" s="223">
        <v>0</v>
      </c>
      <c r="D10" s="224">
        <f>B10+C10</f>
        <v>0</v>
      </c>
      <c r="E10" s="225">
        <v>0</v>
      </c>
      <c r="F10" s="223">
        <v>1</v>
      </c>
      <c r="G10" s="226">
        <f>E10+F10</f>
        <v>1</v>
      </c>
      <c r="H10" s="222">
        <v>4</v>
      </c>
      <c r="I10" s="223">
        <v>0</v>
      </c>
      <c r="J10" s="224">
        <f>H10+I10</f>
        <v>4</v>
      </c>
      <c r="K10" s="225">
        <v>0</v>
      </c>
      <c r="L10" s="223">
        <v>0</v>
      </c>
      <c r="M10" s="223">
        <f>K10+L10</f>
        <v>0</v>
      </c>
      <c r="N10" s="227">
        <f t="shared" si="1"/>
        <v>4</v>
      </c>
      <c r="O10" s="228">
        <f t="shared" si="1"/>
        <v>1</v>
      </c>
      <c r="P10" s="229">
        <f t="shared" si="2"/>
        <v>5</v>
      </c>
      <c r="Q10" s="32"/>
      <c r="R10" s="32"/>
    </row>
    <row r="11" spans="1:42" ht="27" customHeight="1" x14ac:dyDescent="0.35">
      <c r="A11" s="510" t="s">
        <v>25</v>
      </c>
      <c r="B11" s="222">
        <v>0</v>
      </c>
      <c r="C11" s="223">
        <v>3</v>
      </c>
      <c r="D11" s="224">
        <f>B11+C11</f>
        <v>3</v>
      </c>
      <c r="E11" s="225">
        <v>0</v>
      </c>
      <c r="F11" s="223">
        <v>0</v>
      </c>
      <c r="G11" s="226">
        <f>E11+F11</f>
        <v>0</v>
      </c>
      <c r="H11" s="222">
        <v>0</v>
      </c>
      <c r="I11" s="223">
        <v>1</v>
      </c>
      <c r="J11" s="224">
        <f>H11+I11</f>
        <v>1</v>
      </c>
      <c r="K11" s="225">
        <v>0</v>
      </c>
      <c r="L11" s="223">
        <v>0</v>
      </c>
      <c r="M11" s="223">
        <v>0</v>
      </c>
      <c r="N11" s="227">
        <f t="shared" si="1"/>
        <v>0</v>
      </c>
      <c r="O11" s="228">
        <f t="shared" si="1"/>
        <v>4</v>
      </c>
      <c r="P11" s="229">
        <f t="shared" si="2"/>
        <v>4</v>
      </c>
      <c r="Q11" s="32"/>
      <c r="R11" s="32"/>
    </row>
    <row r="12" spans="1:42" ht="27" customHeight="1" x14ac:dyDescent="0.35">
      <c r="A12" s="510" t="s">
        <v>24</v>
      </c>
      <c r="B12" s="222">
        <v>0</v>
      </c>
      <c r="C12" s="223">
        <v>1</v>
      </c>
      <c r="D12" s="224">
        <f>B12+C12</f>
        <v>1</v>
      </c>
      <c r="E12" s="225">
        <v>0</v>
      </c>
      <c r="F12" s="223">
        <v>1</v>
      </c>
      <c r="G12" s="226">
        <f>E12+F12</f>
        <v>1</v>
      </c>
      <c r="H12" s="222">
        <v>0</v>
      </c>
      <c r="I12" s="223">
        <v>1</v>
      </c>
      <c r="J12" s="224">
        <f>H12+I12</f>
        <v>1</v>
      </c>
      <c r="K12" s="225">
        <v>0</v>
      </c>
      <c r="L12" s="223">
        <f>L26++L39</f>
        <v>0</v>
      </c>
      <c r="M12" s="223">
        <f>K12+L12</f>
        <v>0</v>
      </c>
      <c r="N12" s="227">
        <f t="shared" si="1"/>
        <v>0</v>
      </c>
      <c r="O12" s="228">
        <f t="shared" si="1"/>
        <v>3</v>
      </c>
      <c r="P12" s="229">
        <f t="shared" si="2"/>
        <v>3</v>
      </c>
      <c r="Q12" s="32"/>
      <c r="R12" s="32"/>
    </row>
    <row r="13" spans="1:42" ht="27" customHeight="1" x14ac:dyDescent="0.35">
      <c r="A13" s="348" t="s">
        <v>51</v>
      </c>
      <c r="B13" s="214">
        <f t="shared" ref="B13:M13" si="3">B14+B15+B16+B17+B18</f>
        <v>74</v>
      </c>
      <c r="C13" s="215">
        <f t="shared" si="3"/>
        <v>53</v>
      </c>
      <c r="D13" s="216">
        <f t="shared" si="3"/>
        <v>127</v>
      </c>
      <c r="E13" s="217">
        <f t="shared" si="3"/>
        <v>103</v>
      </c>
      <c r="F13" s="215">
        <f t="shared" si="3"/>
        <v>20</v>
      </c>
      <c r="G13" s="218">
        <f t="shared" si="3"/>
        <v>123</v>
      </c>
      <c r="H13" s="214">
        <f t="shared" si="3"/>
        <v>107</v>
      </c>
      <c r="I13" s="215">
        <f t="shared" si="3"/>
        <v>24</v>
      </c>
      <c r="J13" s="216">
        <f t="shared" si="3"/>
        <v>131</v>
      </c>
      <c r="K13" s="217">
        <f t="shared" si="3"/>
        <v>63</v>
      </c>
      <c r="L13" s="215">
        <f t="shared" si="3"/>
        <v>17</v>
      </c>
      <c r="M13" s="215">
        <f t="shared" si="3"/>
        <v>80</v>
      </c>
      <c r="N13" s="219">
        <f>B13+E13+H13+K13</f>
        <v>347</v>
      </c>
      <c r="O13" s="220">
        <f t="shared" si="1"/>
        <v>114</v>
      </c>
      <c r="P13" s="221">
        <f t="shared" si="2"/>
        <v>461</v>
      </c>
      <c r="Q13" s="32"/>
      <c r="R13" s="32"/>
    </row>
    <row r="14" spans="1:42" ht="27" customHeight="1" x14ac:dyDescent="0.35">
      <c r="A14" s="510" t="s">
        <v>116</v>
      </c>
      <c r="B14" s="222">
        <v>0</v>
      </c>
      <c r="C14" s="223">
        <v>18</v>
      </c>
      <c r="D14" s="224">
        <f>B14+C14</f>
        <v>18</v>
      </c>
      <c r="E14" s="225">
        <v>0</v>
      </c>
      <c r="F14" s="223">
        <v>0</v>
      </c>
      <c r="G14" s="226">
        <f>E14+F14</f>
        <v>0</v>
      </c>
      <c r="H14" s="222">
        <v>0</v>
      </c>
      <c r="I14" s="223">
        <v>0</v>
      </c>
      <c r="J14" s="224">
        <f>H14+I14</f>
        <v>0</v>
      </c>
      <c r="K14" s="225">
        <v>0</v>
      </c>
      <c r="L14" s="223">
        <v>0</v>
      </c>
      <c r="M14" s="223">
        <f>K14+L14</f>
        <v>0</v>
      </c>
      <c r="N14" s="227">
        <f>B14+E14+H14+K14</f>
        <v>0</v>
      </c>
      <c r="O14" s="228">
        <f>C14+F14+I14+L14</f>
        <v>18</v>
      </c>
      <c r="P14" s="229">
        <f>SUM(N14:O14)</f>
        <v>18</v>
      </c>
      <c r="Q14" s="32"/>
      <c r="R14" s="32"/>
    </row>
    <row r="15" spans="1:42" ht="27" customHeight="1" x14ac:dyDescent="0.35">
      <c r="A15" s="510" t="s">
        <v>23</v>
      </c>
      <c r="B15" s="222">
        <v>29</v>
      </c>
      <c r="C15" s="223">
        <v>14</v>
      </c>
      <c r="D15" s="224">
        <f>B15+C15</f>
        <v>43</v>
      </c>
      <c r="E15" s="225">
        <v>46</v>
      </c>
      <c r="F15" s="223">
        <v>0</v>
      </c>
      <c r="G15" s="226">
        <f>E15+F15</f>
        <v>46</v>
      </c>
      <c r="H15" s="222">
        <v>50</v>
      </c>
      <c r="I15" s="223">
        <v>4</v>
      </c>
      <c r="J15" s="224">
        <f>H15+I15</f>
        <v>54</v>
      </c>
      <c r="K15" s="225">
        <v>23</v>
      </c>
      <c r="L15" s="223">
        <v>3</v>
      </c>
      <c r="M15" s="223">
        <f>K15+L15</f>
        <v>26</v>
      </c>
      <c r="N15" s="227">
        <f t="shared" si="1"/>
        <v>148</v>
      </c>
      <c r="O15" s="228">
        <f t="shared" si="1"/>
        <v>21</v>
      </c>
      <c r="P15" s="229">
        <f t="shared" si="2"/>
        <v>169</v>
      </c>
      <c r="Q15" s="32"/>
      <c r="R15" s="32"/>
    </row>
    <row r="16" spans="1:42" ht="27" customHeight="1" x14ac:dyDescent="0.35">
      <c r="A16" s="510" t="s">
        <v>46</v>
      </c>
      <c r="B16" s="222">
        <v>35</v>
      </c>
      <c r="C16" s="223">
        <v>17</v>
      </c>
      <c r="D16" s="224">
        <f>B16+C16</f>
        <v>52</v>
      </c>
      <c r="E16" s="225">
        <v>46</v>
      </c>
      <c r="F16" s="223">
        <v>2</v>
      </c>
      <c r="G16" s="226">
        <f>E16+F16</f>
        <v>48</v>
      </c>
      <c r="H16" s="222">
        <v>44</v>
      </c>
      <c r="I16" s="223">
        <v>8</v>
      </c>
      <c r="J16" s="224">
        <f>H16+I16</f>
        <v>52</v>
      </c>
      <c r="K16" s="225">
        <v>30</v>
      </c>
      <c r="L16" s="223">
        <v>0</v>
      </c>
      <c r="M16" s="223">
        <f>K16+L16</f>
        <v>30</v>
      </c>
      <c r="N16" s="227">
        <f t="shared" si="1"/>
        <v>155</v>
      </c>
      <c r="O16" s="228">
        <f t="shared" si="1"/>
        <v>27</v>
      </c>
      <c r="P16" s="229">
        <f t="shared" si="2"/>
        <v>182</v>
      </c>
      <c r="Q16" s="32"/>
      <c r="R16" s="32"/>
    </row>
    <row r="17" spans="1:18" ht="27" customHeight="1" x14ac:dyDescent="0.35">
      <c r="A17" s="510" t="s">
        <v>25</v>
      </c>
      <c r="B17" s="222">
        <v>0</v>
      </c>
      <c r="C17" s="223">
        <v>0</v>
      </c>
      <c r="D17" s="224">
        <f>B17+C17</f>
        <v>0</v>
      </c>
      <c r="E17" s="225">
        <v>0</v>
      </c>
      <c r="F17" s="223">
        <v>14</v>
      </c>
      <c r="G17" s="226">
        <f>E17+F17</f>
        <v>14</v>
      </c>
      <c r="H17" s="222">
        <v>1</v>
      </c>
      <c r="I17" s="223">
        <v>12</v>
      </c>
      <c r="J17" s="224">
        <f>H17+I17</f>
        <v>13</v>
      </c>
      <c r="K17" s="225">
        <v>1</v>
      </c>
      <c r="L17" s="223">
        <v>9</v>
      </c>
      <c r="M17" s="223">
        <f>K17+L17</f>
        <v>10</v>
      </c>
      <c r="N17" s="227">
        <f t="shared" si="1"/>
        <v>2</v>
      </c>
      <c r="O17" s="228">
        <f t="shared" si="1"/>
        <v>35</v>
      </c>
      <c r="P17" s="229">
        <f t="shared" si="2"/>
        <v>37</v>
      </c>
      <c r="Q17" s="32"/>
      <c r="R17" s="32"/>
    </row>
    <row r="18" spans="1:18" ht="27" customHeight="1" thickBot="1" x14ac:dyDescent="0.4">
      <c r="A18" s="510" t="s">
        <v>24</v>
      </c>
      <c r="B18" s="611">
        <v>10</v>
      </c>
      <c r="C18" s="612">
        <v>4</v>
      </c>
      <c r="D18" s="613">
        <f>B18+C18</f>
        <v>14</v>
      </c>
      <c r="E18" s="614">
        <v>11</v>
      </c>
      <c r="F18" s="612">
        <v>4</v>
      </c>
      <c r="G18" s="615">
        <f>E18+F18</f>
        <v>15</v>
      </c>
      <c r="H18" s="611">
        <v>12</v>
      </c>
      <c r="I18" s="612">
        <v>0</v>
      </c>
      <c r="J18" s="613">
        <f>H18+I18</f>
        <v>12</v>
      </c>
      <c r="K18" s="614">
        <v>9</v>
      </c>
      <c r="L18" s="612">
        <v>5</v>
      </c>
      <c r="M18" s="612">
        <f>K18+L18</f>
        <v>14</v>
      </c>
      <c r="N18" s="1017">
        <f t="shared" si="1"/>
        <v>42</v>
      </c>
      <c r="O18" s="228">
        <f t="shared" si="1"/>
        <v>13</v>
      </c>
      <c r="P18" s="229">
        <f t="shared" si="2"/>
        <v>55</v>
      </c>
      <c r="Q18" s="32"/>
      <c r="R18" s="32"/>
    </row>
    <row r="19" spans="1:18" ht="27" customHeight="1" thickBot="1" x14ac:dyDescent="0.4">
      <c r="A19" s="1275" t="s">
        <v>10</v>
      </c>
      <c r="B19" s="1087">
        <f t="shared" ref="B19:P19" si="4">B8+B13</f>
        <v>74</v>
      </c>
      <c r="C19" s="1088">
        <f t="shared" si="4"/>
        <v>57</v>
      </c>
      <c r="D19" s="1089">
        <f t="shared" si="4"/>
        <v>131</v>
      </c>
      <c r="E19" s="1090">
        <f t="shared" si="4"/>
        <v>103</v>
      </c>
      <c r="F19" s="1088">
        <f t="shared" si="4"/>
        <v>24</v>
      </c>
      <c r="G19" s="1091">
        <f t="shared" si="4"/>
        <v>127</v>
      </c>
      <c r="H19" s="1087">
        <f t="shared" si="4"/>
        <v>112</v>
      </c>
      <c r="I19" s="1088">
        <f t="shared" si="4"/>
        <v>32</v>
      </c>
      <c r="J19" s="1089">
        <f t="shared" si="4"/>
        <v>144</v>
      </c>
      <c r="K19" s="1090">
        <f t="shared" si="4"/>
        <v>63</v>
      </c>
      <c r="L19" s="1088">
        <f t="shared" si="4"/>
        <v>17</v>
      </c>
      <c r="M19" s="1088">
        <f t="shared" si="4"/>
        <v>80</v>
      </c>
      <c r="N19" s="230">
        <f t="shared" si="4"/>
        <v>352</v>
      </c>
      <c r="O19" s="1098">
        <f t="shared" si="4"/>
        <v>130</v>
      </c>
      <c r="P19" s="230">
        <f t="shared" si="4"/>
        <v>482</v>
      </c>
      <c r="Q19" s="32"/>
      <c r="R19" s="32"/>
    </row>
    <row r="20" spans="1:18" ht="27" customHeight="1" thickBot="1" x14ac:dyDescent="0.4">
      <c r="A20" s="1275" t="s">
        <v>14</v>
      </c>
      <c r="B20" s="499"/>
      <c r="C20" s="500"/>
      <c r="D20" s="501"/>
      <c r="E20" s="502"/>
      <c r="F20" s="500"/>
      <c r="G20" s="503"/>
      <c r="H20" s="499"/>
      <c r="I20" s="500"/>
      <c r="J20" s="501"/>
      <c r="K20" s="502"/>
      <c r="L20" s="500"/>
      <c r="M20" s="500"/>
      <c r="N20" s="511"/>
      <c r="O20" s="1276"/>
      <c r="P20" s="231"/>
      <c r="Q20" s="32"/>
      <c r="R20" s="32"/>
    </row>
    <row r="21" spans="1:18" ht="25.5" customHeight="1" x14ac:dyDescent="0.35">
      <c r="A21" s="1275" t="s">
        <v>9</v>
      </c>
      <c r="B21" s="1092"/>
      <c r="C21" s="1093"/>
      <c r="D21" s="1094"/>
      <c r="E21" s="1095"/>
      <c r="F21" s="1093"/>
      <c r="G21" s="1096"/>
      <c r="H21" s="1092"/>
      <c r="I21" s="1277" t="s">
        <v>5</v>
      </c>
      <c r="J21" s="1094"/>
      <c r="K21" s="1095"/>
      <c r="L21" s="1093"/>
      <c r="M21" s="1094"/>
      <c r="N21" s="1278"/>
      <c r="O21" s="1279"/>
      <c r="P21" s="1280"/>
      <c r="Q21" s="33"/>
      <c r="R21" s="33"/>
    </row>
    <row r="22" spans="1:18" ht="24.95" customHeight="1" x14ac:dyDescent="0.35">
      <c r="A22" s="21" t="s">
        <v>50</v>
      </c>
      <c r="B22" s="214">
        <v>0</v>
      </c>
      <c r="C22" s="215">
        <f t="shared" ref="C22:J22" si="5">C23+C24+C25+C26</f>
        <v>4</v>
      </c>
      <c r="D22" s="216">
        <f t="shared" si="5"/>
        <v>4</v>
      </c>
      <c r="E22" s="217">
        <f t="shared" si="5"/>
        <v>0</v>
      </c>
      <c r="F22" s="215">
        <f t="shared" si="5"/>
        <v>4</v>
      </c>
      <c r="G22" s="218">
        <f t="shared" si="5"/>
        <v>4</v>
      </c>
      <c r="H22" s="214">
        <f t="shared" si="5"/>
        <v>5</v>
      </c>
      <c r="I22" s="215">
        <f t="shared" si="5"/>
        <v>8</v>
      </c>
      <c r="J22" s="216">
        <f t="shared" si="5"/>
        <v>13</v>
      </c>
      <c r="K22" s="217">
        <v>0</v>
      </c>
      <c r="L22" s="215">
        <v>0</v>
      </c>
      <c r="M22" s="215">
        <v>0</v>
      </c>
      <c r="N22" s="219">
        <f t="shared" ref="N22:O32" si="6">B22+E22+H22+K22</f>
        <v>5</v>
      </c>
      <c r="O22" s="220">
        <f t="shared" si="6"/>
        <v>16</v>
      </c>
      <c r="P22" s="221">
        <f t="shared" ref="P22:P27" si="7">SUM(N22:O22)</f>
        <v>21</v>
      </c>
      <c r="Q22" s="29"/>
      <c r="R22" s="29"/>
    </row>
    <row r="23" spans="1:18" ht="24.95" customHeight="1" x14ac:dyDescent="0.35">
      <c r="A23" s="510" t="s">
        <v>23</v>
      </c>
      <c r="B23" s="222">
        <v>0</v>
      </c>
      <c r="C23" s="223">
        <v>0</v>
      </c>
      <c r="D23" s="224">
        <v>0</v>
      </c>
      <c r="E23" s="225">
        <v>0</v>
      </c>
      <c r="F23" s="223">
        <v>2</v>
      </c>
      <c r="G23" s="226">
        <f>E23+F23</f>
        <v>2</v>
      </c>
      <c r="H23" s="222">
        <v>1</v>
      </c>
      <c r="I23" s="223">
        <v>6</v>
      </c>
      <c r="J23" s="224">
        <f>H23+I23</f>
        <v>7</v>
      </c>
      <c r="K23" s="225">
        <v>0</v>
      </c>
      <c r="L23" s="223">
        <v>0</v>
      </c>
      <c r="M23" s="223">
        <v>0</v>
      </c>
      <c r="N23" s="227">
        <f t="shared" si="6"/>
        <v>1</v>
      </c>
      <c r="O23" s="228">
        <f t="shared" si="6"/>
        <v>8</v>
      </c>
      <c r="P23" s="229">
        <f t="shared" si="7"/>
        <v>9</v>
      </c>
      <c r="Q23" s="29"/>
      <c r="R23" s="29"/>
    </row>
    <row r="24" spans="1:18" ht="24.95" customHeight="1" x14ac:dyDescent="0.35">
      <c r="A24" s="510" t="s">
        <v>46</v>
      </c>
      <c r="B24" s="222">
        <v>0</v>
      </c>
      <c r="C24" s="223">
        <v>0</v>
      </c>
      <c r="D24" s="224">
        <f>B24+C24</f>
        <v>0</v>
      </c>
      <c r="E24" s="225">
        <v>0</v>
      </c>
      <c r="F24" s="223">
        <v>1</v>
      </c>
      <c r="G24" s="226">
        <f>E24+F24</f>
        <v>1</v>
      </c>
      <c r="H24" s="222">
        <v>4</v>
      </c>
      <c r="I24" s="223">
        <v>0</v>
      </c>
      <c r="J24" s="224">
        <f>H24+I24</f>
        <v>4</v>
      </c>
      <c r="K24" s="225">
        <v>0</v>
      </c>
      <c r="L24" s="223">
        <v>0</v>
      </c>
      <c r="M24" s="223">
        <f>K24+L24</f>
        <v>0</v>
      </c>
      <c r="N24" s="227">
        <f t="shared" si="6"/>
        <v>4</v>
      </c>
      <c r="O24" s="228">
        <f t="shared" si="6"/>
        <v>1</v>
      </c>
      <c r="P24" s="229">
        <f t="shared" si="7"/>
        <v>5</v>
      </c>
      <c r="Q24" s="29"/>
      <c r="R24" s="29"/>
    </row>
    <row r="25" spans="1:18" ht="24.95" customHeight="1" x14ac:dyDescent="0.35">
      <c r="A25" s="510" t="s">
        <v>25</v>
      </c>
      <c r="B25" s="222">
        <v>0</v>
      </c>
      <c r="C25" s="223">
        <v>3</v>
      </c>
      <c r="D25" s="224">
        <f>B25+C25</f>
        <v>3</v>
      </c>
      <c r="E25" s="225">
        <v>0</v>
      </c>
      <c r="F25" s="223">
        <v>0</v>
      </c>
      <c r="G25" s="226">
        <f>E25+F25</f>
        <v>0</v>
      </c>
      <c r="H25" s="222">
        <v>0</v>
      </c>
      <c r="I25" s="223">
        <v>1</v>
      </c>
      <c r="J25" s="224">
        <f>H25+I25</f>
        <v>1</v>
      </c>
      <c r="K25" s="225">
        <v>0</v>
      </c>
      <c r="L25" s="223">
        <v>0</v>
      </c>
      <c r="M25" s="223">
        <v>0</v>
      </c>
      <c r="N25" s="227">
        <f t="shared" si="6"/>
        <v>0</v>
      </c>
      <c r="O25" s="228">
        <f t="shared" si="6"/>
        <v>4</v>
      </c>
      <c r="P25" s="229">
        <f t="shared" si="7"/>
        <v>4</v>
      </c>
      <c r="Q25" s="29"/>
      <c r="R25" s="29"/>
    </row>
    <row r="26" spans="1:18" ht="24.95" customHeight="1" x14ac:dyDescent="0.35">
      <c r="A26" s="510" t="s">
        <v>24</v>
      </c>
      <c r="B26" s="222">
        <v>0</v>
      </c>
      <c r="C26" s="223">
        <v>1</v>
      </c>
      <c r="D26" s="224">
        <f>B26+C26</f>
        <v>1</v>
      </c>
      <c r="E26" s="225">
        <v>0</v>
      </c>
      <c r="F26" s="223">
        <v>1</v>
      </c>
      <c r="G26" s="226">
        <f>E26+F26</f>
        <v>1</v>
      </c>
      <c r="H26" s="222">
        <v>0</v>
      </c>
      <c r="I26" s="223">
        <v>1</v>
      </c>
      <c r="J26" s="224">
        <f>H26+I26</f>
        <v>1</v>
      </c>
      <c r="K26" s="225">
        <v>0</v>
      </c>
      <c r="L26" s="223">
        <f>L40++L53</f>
        <v>0</v>
      </c>
      <c r="M26" s="223">
        <f>K26+L26</f>
        <v>0</v>
      </c>
      <c r="N26" s="227">
        <f t="shared" si="6"/>
        <v>0</v>
      </c>
      <c r="O26" s="228">
        <f t="shared" si="6"/>
        <v>3</v>
      </c>
      <c r="P26" s="229">
        <f t="shared" si="7"/>
        <v>3</v>
      </c>
      <c r="Q26" s="29"/>
      <c r="R26" s="29"/>
    </row>
    <row r="27" spans="1:18" ht="24.95" customHeight="1" x14ac:dyDescent="0.35">
      <c r="A27" s="348" t="s">
        <v>51</v>
      </c>
      <c r="B27" s="214">
        <f t="shared" ref="B27:M27" si="8">B28+B29+B30+B31+B32</f>
        <v>74</v>
      </c>
      <c r="C27" s="215">
        <f t="shared" si="8"/>
        <v>53</v>
      </c>
      <c r="D27" s="216">
        <f t="shared" si="8"/>
        <v>127</v>
      </c>
      <c r="E27" s="217">
        <f t="shared" si="8"/>
        <v>103</v>
      </c>
      <c r="F27" s="215">
        <f t="shared" si="8"/>
        <v>20</v>
      </c>
      <c r="G27" s="218">
        <f t="shared" si="8"/>
        <v>123</v>
      </c>
      <c r="H27" s="214">
        <f t="shared" si="8"/>
        <v>107</v>
      </c>
      <c r="I27" s="215">
        <f t="shared" si="8"/>
        <v>24</v>
      </c>
      <c r="J27" s="216">
        <f t="shared" si="8"/>
        <v>131</v>
      </c>
      <c r="K27" s="217">
        <f t="shared" si="8"/>
        <v>63</v>
      </c>
      <c r="L27" s="215">
        <f t="shared" si="8"/>
        <v>17</v>
      </c>
      <c r="M27" s="215">
        <f t="shared" si="8"/>
        <v>80</v>
      </c>
      <c r="N27" s="219">
        <f t="shared" si="6"/>
        <v>347</v>
      </c>
      <c r="O27" s="220">
        <f t="shared" si="6"/>
        <v>114</v>
      </c>
      <c r="P27" s="221">
        <f t="shared" si="7"/>
        <v>461</v>
      </c>
      <c r="Q27" s="29"/>
      <c r="R27" s="29"/>
    </row>
    <row r="28" spans="1:18" ht="27" customHeight="1" x14ac:dyDescent="0.35">
      <c r="A28" s="510" t="s">
        <v>116</v>
      </c>
      <c r="B28" s="222">
        <v>0</v>
      </c>
      <c r="C28" s="223">
        <v>18</v>
      </c>
      <c r="D28" s="224">
        <f>B28+C28</f>
        <v>18</v>
      </c>
      <c r="E28" s="225">
        <v>0</v>
      </c>
      <c r="F28" s="223">
        <v>0</v>
      </c>
      <c r="G28" s="226">
        <f>E28+F28</f>
        <v>0</v>
      </c>
      <c r="H28" s="222">
        <v>0</v>
      </c>
      <c r="I28" s="223">
        <v>0</v>
      </c>
      <c r="J28" s="224">
        <f>H28+I28</f>
        <v>0</v>
      </c>
      <c r="K28" s="225">
        <v>0</v>
      </c>
      <c r="L28" s="223">
        <v>0</v>
      </c>
      <c r="M28" s="223">
        <f>K28+L28</f>
        <v>0</v>
      </c>
      <c r="N28" s="227">
        <f t="shared" si="6"/>
        <v>0</v>
      </c>
      <c r="O28" s="228">
        <f>C28+F28+I28+L28</f>
        <v>18</v>
      </c>
      <c r="P28" s="229">
        <f>SUM(N28:O28)</f>
        <v>18</v>
      </c>
      <c r="Q28" s="32"/>
      <c r="R28" s="32"/>
    </row>
    <row r="29" spans="1:18" ht="24.95" customHeight="1" x14ac:dyDescent="0.35">
      <c r="A29" s="510" t="s">
        <v>23</v>
      </c>
      <c r="B29" s="222">
        <v>29</v>
      </c>
      <c r="C29" s="223">
        <v>14</v>
      </c>
      <c r="D29" s="224">
        <f>B29+C29</f>
        <v>43</v>
      </c>
      <c r="E29" s="225">
        <v>46</v>
      </c>
      <c r="F29" s="223">
        <v>0</v>
      </c>
      <c r="G29" s="226">
        <f>E29+F29</f>
        <v>46</v>
      </c>
      <c r="H29" s="222">
        <v>50</v>
      </c>
      <c r="I29" s="223">
        <v>4</v>
      </c>
      <c r="J29" s="224">
        <f>H29+I29</f>
        <v>54</v>
      </c>
      <c r="K29" s="225">
        <v>23</v>
      </c>
      <c r="L29" s="223">
        <v>3</v>
      </c>
      <c r="M29" s="223">
        <f>K29+L29</f>
        <v>26</v>
      </c>
      <c r="N29" s="227">
        <f t="shared" si="6"/>
        <v>148</v>
      </c>
      <c r="O29" s="228">
        <f>C29+F29+I29+L29</f>
        <v>21</v>
      </c>
      <c r="P29" s="229">
        <f>SUM(N29:O29)</f>
        <v>169</v>
      </c>
      <c r="Q29" s="29"/>
      <c r="R29" s="29"/>
    </row>
    <row r="30" spans="1:18" ht="24.95" customHeight="1" x14ac:dyDescent="0.35">
      <c r="A30" s="510" t="s">
        <v>46</v>
      </c>
      <c r="B30" s="222">
        <v>35</v>
      </c>
      <c r="C30" s="223">
        <v>17</v>
      </c>
      <c r="D30" s="224">
        <f>B30+C30</f>
        <v>52</v>
      </c>
      <c r="E30" s="225">
        <v>46</v>
      </c>
      <c r="F30" s="223">
        <v>2</v>
      </c>
      <c r="G30" s="226">
        <f>E30+F30</f>
        <v>48</v>
      </c>
      <c r="H30" s="222">
        <v>44</v>
      </c>
      <c r="I30" s="223">
        <v>8</v>
      </c>
      <c r="J30" s="224">
        <f>H30+I30</f>
        <v>52</v>
      </c>
      <c r="K30" s="225">
        <v>30</v>
      </c>
      <c r="L30" s="223">
        <v>0</v>
      </c>
      <c r="M30" s="223">
        <f>K30+L30</f>
        <v>30</v>
      </c>
      <c r="N30" s="227">
        <f t="shared" si="6"/>
        <v>155</v>
      </c>
      <c r="O30" s="228">
        <f>C30+F30+I30+L30</f>
        <v>27</v>
      </c>
      <c r="P30" s="229">
        <f>SUM(N30:O30)</f>
        <v>182</v>
      </c>
      <c r="Q30" s="29"/>
      <c r="R30" s="29"/>
    </row>
    <row r="31" spans="1:18" ht="24.95" customHeight="1" x14ac:dyDescent="0.35">
      <c r="A31" s="510" t="s">
        <v>25</v>
      </c>
      <c r="B31" s="222">
        <v>0</v>
      </c>
      <c r="C31" s="223">
        <v>0</v>
      </c>
      <c r="D31" s="224">
        <f>B31+C31</f>
        <v>0</v>
      </c>
      <c r="E31" s="225">
        <v>0</v>
      </c>
      <c r="F31" s="223">
        <v>14</v>
      </c>
      <c r="G31" s="226">
        <f>E31+F31</f>
        <v>14</v>
      </c>
      <c r="H31" s="222">
        <v>1</v>
      </c>
      <c r="I31" s="223">
        <v>12</v>
      </c>
      <c r="J31" s="224">
        <f>H31+I31</f>
        <v>13</v>
      </c>
      <c r="K31" s="225">
        <v>1</v>
      </c>
      <c r="L31" s="223">
        <v>9</v>
      </c>
      <c r="M31" s="223">
        <f>K31+L31</f>
        <v>10</v>
      </c>
      <c r="N31" s="227">
        <f t="shared" si="6"/>
        <v>2</v>
      </c>
      <c r="O31" s="228">
        <f>C31+F31+I31+L31</f>
        <v>35</v>
      </c>
      <c r="P31" s="229">
        <f>SUM(N31:O31)</f>
        <v>37</v>
      </c>
      <c r="Q31" s="29"/>
      <c r="R31" s="29"/>
    </row>
    <row r="32" spans="1:18" ht="24.95" customHeight="1" thickBot="1" x14ac:dyDescent="0.4">
      <c r="A32" s="510" t="s">
        <v>24</v>
      </c>
      <c r="B32" s="611">
        <v>10</v>
      </c>
      <c r="C32" s="612">
        <v>4</v>
      </c>
      <c r="D32" s="613">
        <f>B32+C32</f>
        <v>14</v>
      </c>
      <c r="E32" s="614">
        <v>11</v>
      </c>
      <c r="F32" s="612">
        <v>4</v>
      </c>
      <c r="G32" s="615">
        <f>E32+F32</f>
        <v>15</v>
      </c>
      <c r="H32" s="611">
        <v>12</v>
      </c>
      <c r="I32" s="612">
        <v>0</v>
      </c>
      <c r="J32" s="613">
        <f>H32+I32</f>
        <v>12</v>
      </c>
      <c r="K32" s="614">
        <v>9</v>
      </c>
      <c r="L32" s="612">
        <v>5</v>
      </c>
      <c r="M32" s="612">
        <f>K32+L32</f>
        <v>14</v>
      </c>
      <c r="N32" s="1017">
        <f t="shared" si="6"/>
        <v>42</v>
      </c>
      <c r="O32" s="1018">
        <f>C32+F32+I32+L32</f>
        <v>13</v>
      </c>
      <c r="P32" s="1019">
        <f>SUM(N32:O32)</f>
        <v>55</v>
      </c>
      <c r="Q32" s="29"/>
      <c r="R32" s="29"/>
    </row>
    <row r="33" spans="1:18" ht="24.95" customHeight="1" thickBot="1" x14ac:dyDescent="0.4">
      <c r="A33" s="1281" t="s">
        <v>6</v>
      </c>
      <c r="B33" s="1087">
        <f t="shared" ref="B33:P33" si="9">B22+B27</f>
        <v>74</v>
      </c>
      <c r="C33" s="1088">
        <f t="shared" si="9"/>
        <v>57</v>
      </c>
      <c r="D33" s="1089">
        <f t="shared" si="9"/>
        <v>131</v>
      </c>
      <c r="E33" s="1090">
        <f t="shared" si="9"/>
        <v>103</v>
      </c>
      <c r="F33" s="1088">
        <f t="shared" si="9"/>
        <v>24</v>
      </c>
      <c r="G33" s="1091">
        <f t="shared" si="9"/>
        <v>127</v>
      </c>
      <c r="H33" s="1087">
        <f t="shared" si="9"/>
        <v>112</v>
      </c>
      <c r="I33" s="1088">
        <f t="shared" si="9"/>
        <v>32</v>
      </c>
      <c r="J33" s="1089">
        <f t="shared" si="9"/>
        <v>144</v>
      </c>
      <c r="K33" s="1090">
        <f t="shared" si="9"/>
        <v>63</v>
      </c>
      <c r="L33" s="1088">
        <f t="shared" si="9"/>
        <v>17</v>
      </c>
      <c r="M33" s="1088">
        <f t="shared" si="9"/>
        <v>80</v>
      </c>
      <c r="N33" s="1098">
        <f t="shared" si="9"/>
        <v>352</v>
      </c>
      <c r="O33" s="1098">
        <f t="shared" si="9"/>
        <v>130</v>
      </c>
      <c r="P33" s="230">
        <f t="shared" si="9"/>
        <v>482</v>
      </c>
      <c r="Q33" s="29"/>
      <c r="R33" s="29"/>
    </row>
    <row r="34" spans="1:18" ht="24.95" customHeight="1" x14ac:dyDescent="0.35">
      <c r="A34" s="1282" t="s">
        <v>15</v>
      </c>
      <c r="B34" s="282"/>
      <c r="C34" s="283"/>
      <c r="D34" s="284"/>
      <c r="E34" s="285"/>
      <c r="F34" s="283"/>
      <c r="G34" s="286"/>
      <c r="H34" s="282"/>
      <c r="I34" s="283"/>
      <c r="J34" s="284"/>
      <c r="K34" s="285"/>
      <c r="L34" s="283"/>
      <c r="M34" s="286"/>
      <c r="N34" s="509"/>
      <c r="O34" s="512"/>
      <c r="P34" s="513"/>
      <c r="Q34" s="34"/>
      <c r="R34" s="34"/>
    </row>
    <row r="35" spans="1:18" ht="32.25" customHeight="1" x14ac:dyDescent="0.35">
      <c r="A35" s="21" t="s">
        <v>50</v>
      </c>
      <c r="B35" s="214">
        <v>0</v>
      </c>
      <c r="C35" s="215">
        <f>C39+C38+C36+C37</f>
        <v>0</v>
      </c>
      <c r="D35" s="216">
        <f t="shared" ref="D35:D45" si="10">C35+B35</f>
        <v>0</v>
      </c>
      <c r="E35" s="233">
        <v>0</v>
      </c>
      <c r="F35" s="215">
        <v>0</v>
      </c>
      <c r="G35" s="233">
        <f t="shared" ref="G35:G45" si="11">SUM(E35:F35)</f>
        <v>0</v>
      </c>
      <c r="H35" s="234">
        <v>0</v>
      </c>
      <c r="I35" s="215">
        <v>0</v>
      </c>
      <c r="J35" s="235">
        <v>0</v>
      </c>
      <c r="K35" s="233">
        <v>0</v>
      </c>
      <c r="L35" s="215">
        <v>0</v>
      </c>
      <c r="M35" s="217">
        <f t="shared" ref="M35:M45" si="12">SUM(K35:L35)</f>
        <v>0</v>
      </c>
      <c r="N35" s="219">
        <f t="shared" ref="N35:O45" si="13">B35+E35+H35+K35</f>
        <v>0</v>
      </c>
      <c r="O35" s="220">
        <f t="shared" si="13"/>
        <v>0</v>
      </c>
      <c r="P35" s="221">
        <f t="shared" ref="P35:P45" si="14">SUM(N35:O35)</f>
        <v>0</v>
      </c>
      <c r="Q35" s="35"/>
      <c r="R35" s="35"/>
    </row>
    <row r="36" spans="1:18" ht="26.25" customHeight="1" x14ac:dyDescent="0.35">
      <c r="A36" s="510" t="s">
        <v>23</v>
      </c>
      <c r="B36" s="222">
        <v>0</v>
      </c>
      <c r="C36" s="223">
        <v>0</v>
      </c>
      <c r="D36" s="224">
        <f t="shared" si="10"/>
        <v>0</v>
      </c>
      <c r="E36" s="236">
        <v>0</v>
      </c>
      <c r="F36" s="223">
        <v>0</v>
      </c>
      <c r="G36" s="225">
        <f t="shared" si="11"/>
        <v>0</v>
      </c>
      <c r="H36" s="237">
        <v>0</v>
      </c>
      <c r="I36" s="223">
        <v>0</v>
      </c>
      <c r="J36" s="225">
        <f t="shared" ref="J36:J45" si="15">H36+I36</f>
        <v>0</v>
      </c>
      <c r="K36" s="237">
        <v>0</v>
      </c>
      <c r="L36" s="223">
        <v>0</v>
      </c>
      <c r="M36" s="225">
        <f t="shared" si="12"/>
        <v>0</v>
      </c>
      <c r="N36" s="219">
        <f t="shared" si="13"/>
        <v>0</v>
      </c>
      <c r="O36" s="220">
        <f t="shared" si="13"/>
        <v>0</v>
      </c>
      <c r="P36" s="221">
        <f t="shared" si="14"/>
        <v>0</v>
      </c>
      <c r="Q36" s="34"/>
      <c r="R36" s="34"/>
    </row>
    <row r="37" spans="1:18" ht="26.25" customHeight="1" x14ac:dyDescent="0.35">
      <c r="A37" s="510" t="s">
        <v>46</v>
      </c>
      <c r="B37" s="222">
        <v>0</v>
      </c>
      <c r="C37" s="223">
        <v>0</v>
      </c>
      <c r="D37" s="224">
        <f t="shared" si="10"/>
        <v>0</v>
      </c>
      <c r="E37" s="236">
        <v>0</v>
      </c>
      <c r="F37" s="223">
        <v>0</v>
      </c>
      <c r="G37" s="225">
        <f t="shared" si="11"/>
        <v>0</v>
      </c>
      <c r="H37" s="237">
        <v>0</v>
      </c>
      <c r="I37" s="223">
        <v>0</v>
      </c>
      <c r="J37" s="225">
        <f t="shared" si="15"/>
        <v>0</v>
      </c>
      <c r="K37" s="237">
        <v>0</v>
      </c>
      <c r="L37" s="223">
        <v>0</v>
      </c>
      <c r="M37" s="225">
        <f t="shared" si="12"/>
        <v>0</v>
      </c>
      <c r="N37" s="219">
        <f t="shared" si="13"/>
        <v>0</v>
      </c>
      <c r="O37" s="220">
        <f t="shared" si="13"/>
        <v>0</v>
      </c>
      <c r="P37" s="221">
        <f t="shared" si="14"/>
        <v>0</v>
      </c>
      <c r="Q37" s="34"/>
      <c r="R37" s="34"/>
    </row>
    <row r="38" spans="1:18" ht="26.25" customHeight="1" x14ac:dyDescent="0.35">
      <c r="A38" s="510" t="s">
        <v>25</v>
      </c>
      <c r="B38" s="222">
        <v>0</v>
      </c>
      <c r="C38" s="223">
        <v>0</v>
      </c>
      <c r="D38" s="224">
        <f t="shared" si="10"/>
        <v>0</v>
      </c>
      <c r="E38" s="236">
        <v>0</v>
      </c>
      <c r="F38" s="223">
        <v>0</v>
      </c>
      <c r="G38" s="225">
        <f t="shared" si="11"/>
        <v>0</v>
      </c>
      <c r="H38" s="237">
        <v>0</v>
      </c>
      <c r="I38" s="223">
        <v>0</v>
      </c>
      <c r="J38" s="225">
        <f t="shared" si="15"/>
        <v>0</v>
      </c>
      <c r="K38" s="237">
        <v>0</v>
      </c>
      <c r="L38" s="223">
        <v>0</v>
      </c>
      <c r="M38" s="225">
        <f t="shared" si="12"/>
        <v>0</v>
      </c>
      <c r="N38" s="219">
        <f t="shared" si="13"/>
        <v>0</v>
      </c>
      <c r="O38" s="220">
        <f t="shared" si="13"/>
        <v>0</v>
      </c>
      <c r="P38" s="221">
        <f t="shared" si="14"/>
        <v>0</v>
      </c>
      <c r="Q38" s="34"/>
      <c r="R38" s="34"/>
    </row>
    <row r="39" spans="1:18" ht="26.25" customHeight="1" x14ac:dyDescent="0.35">
      <c r="A39" s="510" t="s">
        <v>24</v>
      </c>
      <c r="B39" s="222">
        <v>0</v>
      </c>
      <c r="C39" s="223">
        <v>0</v>
      </c>
      <c r="D39" s="224">
        <f t="shared" si="10"/>
        <v>0</v>
      </c>
      <c r="E39" s="236">
        <v>0</v>
      </c>
      <c r="F39" s="223">
        <v>0</v>
      </c>
      <c r="G39" s="225">
        <f t="shared" si="11"/>
        <v>0</v>
      </c>
      <c r="H39" s="237">
        <v>0</v>
      </c>
      <c r="I39" s="223">
        <v>0</v>
      </c>
      <c r="J39" s="225">
        <f t="shared" si="15"/>
        <v>0</v>
      </c>
      <c r="K39" s="237">
        <v>0</v>
      </c>
      <c r="L39" s="223">
        <v>0</v>
      </c>
      <c r="M39" s="225">
        <f t="shared" si="12"/>
        <v>0</v>
      </c>
      <c r="N39" s="219">
        <f t="shared" si="13"/>
        <v>0</v>
      </c>
      <c r="O39" s="220">
        <f t="shared" si="13"/>
        <v>0</v>
      </c>
      <c r="P39" s="221">
        <f t="shared" si="14"/>
        <v>0</v>
      </c>
      <c r="Q39" s="34"/>
      <c r="R39" s="34"/>
    </row>
    <row r="40" spans="1:18" ht="30.75" customHeight="1" x14ac:dyDescent="0.35">
      <c r="A40" s="348" t="s">
        <v>51</v>
      </c>
      <c r="B40" s="214">
        <f>B45+B44+B42+B43</f>
        <v>0</v>
      </c>
      <c r="C40" s="215">
        <f>C42+C43+C44+C45</f>
        <v>0</v>
      </c>
      <c r="D40" s="216">
        <f t="shared" si="10"/>
        <v>0</v>
      </c>
      <c r="E40" s="233">
        <f>E42+E43+E44+E45</f>
        <v>0</v>
      </c>
      <c r="F40" s="215">
        <v>0</v>
      </c>
      <c r="G40" s="217">
        <f t="shared" si="11"/>
        <v>0</v>
      </c>
      <c r="H40" s="234">
        <f>H42+H43+H44+H45</f>
        <v>0</v>
      </c>
      <c r="I40" s="215">
        <v>0</v>
      </c>
      <c r="J40" s="217">
        <f t="shared" si="15"/>
        <v>0</v>
      </c>
      <c r="K40" s="234">
        <f>K42+K43+K44+K45</f>
        <v>0</v>
      </c>
      <c r="L40" s="215">
        <v>0</v>
      </c>
      <c r="M40" s="217">
        <f t="shared" si="12"/>
        <v>0</v>
      </c>
      <c r="N40" s="219">
        <f t="shared" si="13"/>
        <v>0</v>
      </c>
      <c r="O40" s="220">
        <f t="shared" si="13"/>
        <v>0</v>
      </c>
      <c r="P40" s="221">
        <f t="shared" si="14"/>
        <v>0</v>
      </c>
      <c r="Q40" s="34"/>
      <c r="R40" s="34"/>
    </row>
    <row r="41" spans="1:18" ht="24.95" customHeight="1" x14ac:dyDescent="0.35">
      <c r="A41" s="510" t="s">
        <v>116</v>
      </c>
      <c r="B41" s="222">
        <v>0</v>
      </c>
      <c r="C41" s="223">
        <v>0</v>
      </c>
      <c r="D41" s="224">
        <f>B41+C41</f>
        <v>0</v>
      </c>
      <c r="E41" s="236">
        <v>0</v>
      </c>
      <c r="F41" s="223">
        <v>0</v>
      </c>
      <c r="G41" s="225">
        <f>SUM(E41:F41)</f>
        <v>0</v>
      </c>
      <c r="H41" s="237">
        <v>0</v>
      </c>
      <c r="I41" s="223">
        <v>0</v>
      </c>
      <c r="J41" s="225">
        <f>H41+I41</f>
        <v>0</v>
      </c>
      <c r="K41" s="237">
        <v>0</v>
      </c>
      <c r="L41" s="223">
        <v>0</v>
      </c>
      <c r="M41" s="225">
        <f>SUM(K41:L41)</f>
        <v>0</v>
      </c>
      <c r="N41" s="219">
        <f>B41+E41+H41+K41</f>
        <v>0</v>
      </c>
      <c r="O41" s="220">
        <f>C41+F41+I41+L41</f>
        <v>0</v>
      </c>
      <c r="P41" s="221">
        <f>SUM(N41:O41)</f>
        <v>0</v>
      </c>
      <c r="Q41" s="29"/>
      <c r="R41" s="29"/>
    </row>
    <row r="42" spans="1:18" ht="24.95" customHeight="1" x14ac:dyDescent="0.35">
      <c r="A42" s="510" t="s">
        <v>23</v>
      </c>
      <c r="B42" s="222">
        <v>0</v>
      </c>
      <c r="C42" s="223">
        <v>0</v>
      </c>
      <c r="D42" s="224">
        <f>B42+C42</f>
        <v>0</v>
      </c>
      <c r="E42" s="236">
        <v>0</v>
      </c>
      <c r="F42" s="223">
        <v>0</v>
      </c>
      <c r="G42" s="225">
        <f t="shared" si="11"/>
        <v>0</v>
      </c>
      <c r="H42" s="237">
        <v>0</v>
      </c>
      <c r="I42" s="223">
        <v>0</v>
      </c>
      <c r="J42" s="225">
        <f t="shared" si="15"/>
        <v>0</v>
      </c>
      <c r="K42" s="237">
        <v>0</v>
      </c>
      <c r="L42" s="223">
        <v>0</v>
      </c>
      <c r="M42" s="225">
        <f t="shared" si="12"/>
        <v>0</v>
      </c>
      <c r="N42" s="219">
        <f t="shared" si="13"/>
        <v>0</v>
      </c>
      <c r="O42" s="220">
        <f t="shared" si="13"/>
        <v>0</v>
      </c>
      <c r="P42" s="221">
        <f t="shared" si="14"/>
        <v>0</v>
      </c>
      <c r="Q42" s="29"/>
      <c r="R42" s="29"/>
    </row>
    <row r="43" spans="1:18" ht="24.95" customHeight="1" x14ac:dyDescent="0.35">
      <c r="A43" s="510" t="s">
        <v>46</v>
      </c>
      <c r="B43" s="222">
        <v>0</v>
      </c>
      <c r="C43" s="223">
        <v>0</v>
      </c>
      <c r="D43" s="224">
        <f t="shared" si="10"/>
        <v>0</v>
      </c>
      <c r="E43" s="236">
        <v>0</v>
      </c>
      <c r="F43" s="223">
        <v>0</v>
      </c>
      <c r="G43" s="225">
        <f t="shared" si="11"/>
        <v>0</v>
      </c>
      <c r="H43" s="237">
        <v>0</v>
      </c>
      <c r="I43" s="223">
        <v>0</v>
      </c>
      <c r="J43" s="225">
        <f t="shared" si="15"/>
        <v>0</v>
      </c>
      <c r="K43" s="237">
        <v>0</v>
      </c>
      <c r="L43" s="223">
        <v>0</v>
      </c>
      <c r="M43" s="225">
        <v>0</v>
      </c>
      <c r="N43" s="219">
        <f t="shared" si="13"/>
        <v>0</v>
      </c>
      <c r="O43" s="220">
        <f t="shared" si="13"/>
        <v>0</v>
      </c>
      <c r="P43" s="221">
        <f t="shared" si="14"/>
        <v>0</v>
      </c>
      <c r="Q43" s="29"/>
      <c r="R43" s="29"/>
    </row>
    <row r="44" spans="1:18" ht="24.95" customHeight="1" x14ac:dyDescent="0.35">
      <c r="A44" s="510" t="s">
        <v>25</v>
      </c>
      <c r="B44" s="222">
        <v>0</v>
      </c>
      <c r="C44" s="223">
        <v>0</v>
      </c>
      <c r="D44" s="224">
        <f t="shared" si="10"/>
        <v>0</v>
      </c>
      <c r="E44" s="236">
        <v>0</v>
      </c>
      <c r="F44" s="223">
        <v>0</v>
      </c>
      <c r="G44" s="225">
        <v>0</v>
      </c>
      <c r="H44" s="237">
        <v>0</v>
      </c>
      <c r="I44" s="223">
        <v>0</v>
      </c>
      <c r="J44" s="225">
        <f t="shared" si="15"/>
        <v>0</v>
      </c>
      <c r="K44" s="237">
        <v>0</v>
      </c>
      <c r="L44" s="223">
        <v>0</v>
      </c>
      <c r="M44" s="225">
        <f t="shared" si="12"/>
        <v>0</v>
      </c>
      <c r="N44" s="219">
        <f t="shared" si="13"/>
        <v>0</v>
      </c>
      <c r="O44" s="220">
        <f t="shared" si="13"/>
        <v>0</v>
      </c>
      <c r="P44" s="221">
        <f t="shared" si="14"/>
        <v>0</v>
      </c>
      <c r="Q44" s="29"/>
      <c r="R44" s="29"/>
    </row>
    <row r="45" spans="1:18" ht="24.95" customHeight="1" thickBot="1" x14ac:dyDescent="0.4">
      <c r="A45" s="510" t="s">
        <v>24</v>
      </c>
      <c r="B45" s="222">
        <v>0</v>
      </c>
      <c r="C45" s="223">
        <v>0</v>
      </c>
      <c r="D45" s="224">
        <f t="shared" si="10"/>
        <v>0</v>
      </c>
      <c r="E45" s="236">
        <v>0</v>
      </c>
      <c r="F45" s="223">
        <v>0</v>
      </c>
      <c r="G45" s="225">
        <f t="shared" si="11"/>
        <v>0</v>
      </c>
      <c r="H45" s="237">
        <v>0</v>
      </c>
      <c r="I45" s="223">
        <v>0</v>
      </c>
      <c r="J45" s="225">
        <f t="shared" si="15"/>
        <v>0</v>
      </c>
      <c r="K45" s="237">
        <v>0</v>
      </c>
      <c r="L45" s="223">
        <v>0</v>
      </c>
      <c r="M45" s="225">
        <f t="shared" si="12"/>
        <v>0</v>
      </c>
      <c r="N45" s="219">
        <f t="shared" si="13"/>
        <v>0</v>
      </c>
      <c r="O45" s="220">
        <f t="shared" si="13"/>
        <v>0</v>
      </c>
      <c r="P45" s="221">
        <f t="shared" si="14"/>
        <v>0</v>
      </c>
      <c r="Q45" s="29"/>
      <c r="R45" s="29"/>
    </row>
    <row r="46" spans="1:18" ht="30" customHeight="1" thickBot="1" x14ac:dyDescent="0.4">
      <c r="A46" s="1283" t="s">
        <v>11</v>
      </c>
      <c r="B46" s="1097">
        <v>0</v>
      </c>
      <c r="C46" s="1097">
        <v>0</v>
      </c>
      <c r="D46" s="1097">
        <v>0</v>
      </c>
      <c r="E46" s="1097">
        <v>0</v>
      </c>
      <c r="F46" s="1097">
        <v>0</v>
      </c>
      <c r="G46" s="1097">
        <v>0</v>
      </c>
      <c r="H46" s="1097">
        <v>0</v>
      </c>
      <c r="I46" s="1097">
        <f>I35+I40</f>
        <v>0</v>
      </c>
      <c r="J46" s="1097">
        <v>0</v>
      </c>
      <c r="K46" s="1097">
        <v>0</v>
      </c>
      <c r="L46" s="1097">
        <f>L35+L40</f>
        <v>0</v>
      </c>
      <c r="M46" s="1097">
        <v>0</v>
      </c>
      <c r="N46" s="1097">
        <v>0</v>
      </c>
      <c r="O46" s="1097">
        <v>0</v>
      </c>
      <c r="P46" s="232">
        <v>0</v>
      </c>
      <c r="Q46" s="5"/>
      <c r="R46" s="5"/>
    </row>
    <row r="47" spans="1:18" ht="26.25" thickBot="1" x14ac:dyDescent="0.4">
      <c r="A47" s="1284" t="s">
        <v>8</v>
      </c>
      <c r="B47" s="1098">
        <f>B33</f>
        <v>74</v>
      </c>
      <c r="C47" s="1098">
        <f t="shared" ref="C47:P47" si="16">C33</f>
        <v>57</v>
      </c>
      <c r="D47" s="1098">
        <f t="shared" si="16"/>
        <v>131</v>
      </c>
      <c r="E47" s="1098">
        <f t="shared" si="16"/>
        <v>103</v>
      </c>
      <c r="F47" s="1098">
        <f t="shared" si="16"/>
        <v>24</v>
      </c>
      <c r="G47" s="1098">
        <f t="shared" si="16"/>
        <v>127</v>
      </c>
      <c r="H47" s="1098">
        <f t="shared" si="16"/>
        <v>112</v>
      </c>
      <c r="I47" s="1098">
        <f t="shared" si="16"/>
        <v>32</v>
      </c>
      <c r="J47" s="1098">
        <f t="shared" si="16"/>
        <v>144</v>
      </c>
      <c r="K47" s="1098">
        <f t="shared" si="16"/>
        <v>63</v>
      </c>
      <c r="L47" s="1098">
        <f t="shared" si="16"/>
        <v>17</v>
      </c>
      <c r="M47" s="1098">
        <f t="shared" si="16"/>
        <v>80</v>
      </c>
      <c r="N47" s="1098">
        <f t="shared" si="16"/>
        <v>352</v>
      </c>
      <c r="O47" s="1098">
        <f t="shared" si="16"/>
        <v>130</v>
      </c>
      <c r="P47" s="230">
        <f t="shared" si="16"/>
        <v>482</v>
      </c>
      <c r="Q47" s="36"/>
      <c r="R47" s="36"/>
    </row>
    <row r="48" spans="1:18" ht="29.25" customHeight="1" thickBot="1" x14ac:dyDescent="0.4">
      <c r="A48" s="622" t="s">
        <v>15</v>
      </c>
      <c r="B48" s="1098">
        <f>B35+B40</f>
        <v>0</v>
      </c>
      <c r="C48" s="1098">
        <f>C35+C40</f>
        <v>0</v>
      </c>
      <c r="D48" s="230">
        <f>D35+D40</f>
        <v>0</v>
      </c>
      <c r="E48" s="1099">
        <f>E35+E40</f>
        <v>0</v>
      </c>
      <c r="F48" s="1098">
        <f t="shared" ref="F48:L48" si="17">F46</f>
        <v>0</v>
      </c>
      <c r="G48" s="1098">
        <f>G35+G40</f>
        <v>0</v>
      </c>
      <c r="H48" s="1098">
        <f>H35+H40</f>
        <v>0</v>
      </c>
      <c r="I48" s="1098">
        <f t="shared" si="17"/>
        <v>0</v>
      </c>
      <c r="J48" s="1098">
        <f>J35+J40</f>
        <v>0</v>
      </c>
      <c r="K48" s="1098">
        <f>K35+K40</f>
        <v>0</v>
      </c>
      <c r="L48" s="1098">
        <f t="shared" si="17"/>
        <v>0</v>
      </c>
      <c r="M48" s="1098">
        <f>M35+M40</f>
        <v>0</v>
      </c>
      <c r="N48" s="1098">
        <f>B48+E48+H48+K48</f>
        <v>0</v>
      </c>
      <c r="O48" s="1098">
        <f>C48+F48+I48+L48</f>
        <v>0</v>
      </c>
      <c r="P48" s="230">
        <f>D48+G48+J48+M48</f>
        <v>0</v>
      </c>
      <c r="Q48" s="36"/>
      <c r="R48" s="36"/>
    </row>
    <row r="49" spans="1:18" ht="35.25" customHeight="1" thickBot="1" x14ac:dyDescent="0.4">
      <c r="A49" s="1285" t="s">
        <v>12</v>
      </c>
      <c r="B49" s="1286">
        <f t="shared" ref="B49:I49" si="18">SUM(B47:B48)</f>
        <v>74</v>
      </c>
      <c r="C49" s="1286">
        <f t="shared" si="18"/>
        <v>57</v>
      </c>
      <c r="D49" s="1020">
        <f>D47+D48</f>
        <v>131</v>
      </c>
      <c r="E49" s="1287">
        <f t="shared" si="18"/>
        <v>103</v>
      </c>
      <c r="F49" s="1286">
        <f t="shared" si="18"/>
        <v>24</v>
      </c>
      <c r="G49" s="1286">
        <f t="shared" si="18"/>
        <v>127</v>
      </c>
      <c r="H49" s="1286">
        <f>H47+H48</f>
        <v>112</v>
      </c>
      <c r="I49" s="1286">
        <f t="shared" si="18"/>
        <v>32</v>
      </c>
      <c r="J49" s="1286">
        <f>J47+J48</f>
        <v>144</v>
      </c>
      <c r="K49" s="1286">
        <f t="shared" ref="K49:N49" si="19">K47+K48</f>
        <v>63</v>
      </c>
      <c r="L49" s="1286">
        <f t="shared" si="19"/>
        <v>17</v>
      </c>
      <c r="M49" s="1286">
        <f t="shared" si="19"/>
        <v>80</v>
      </c>
      <c r="N49" s="1286">
        <f t="shared" si="19"/>
        <v>352</v>
      </c>
      <c r="O49" s="1286">
        <f>O47+O48</f>
        <v>130</v>
      </c>
      <c r="P49" s="1020">
        <f>P47+P48</f>
        <v>482</v>
      </c>
      <c r="Q49" s="36"/>
      <c r="R49" s="36"/>
    </row>
    <row r="50" spans="1:18" ht="9.75" customHeight="1" x14ac:dyDescent="0.35">
      <c r="A50" s="2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18" ht="71.25" customHeight="1" x14ac:dyDescent="0.35">
      <c r="A51" s="2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29"/>
      <c r="R51" s="29"/>
    </row>
    <row r="52" spans="1:18" ht="45" customHeight="1" x14ac:dyDescent="0.35">
      <c r="A52" s="1646"/>
      <c r="B52" s="1646"/>
      <c r="C52" s="1646"/>
      <c r="D52" s="1646"/>
      <c r="E52" s="1646"/>
      <c r="F52" s="1646"/>
      <c r="G52" s="1646"/>
      <c r="H52" s="1646"/>
      <c r="I52" s="1646"/>
      <c r="J52" s="1646"/>
      <c r="K52" s="1646"/>
      <c r="L52" s="1646"/>
      <c r="M52" s="1646"/>
      <c r="N52" s="1646"/>
      <c r="O52" s="1646"/>
      <c r="P52" s="1646"/>
    </row>
    <row r="53" spans="1:18" ht="25.5" x14ac:dyDescent="0.35">
      <c r="A53" s="1645"/>
      <c r="B53" s="1645"/>
      <c r="C53" s="1645"/>
      <c r="D53" s="1645"/>
      <c r="E53" s="1645"/>
      <c r="F53" s="1645"/>
      <c r="G53" s="1645"/>
      <c r="H53" s="1645"/>
      <c r="I53" s="1645"/>
      <c r="J53" s="1645"/>
      <c r="K53" s="1645"/>
      <c r="L53" s="1645"/>
      <c r="M53" s="1645"/>
      <c r="N53" s="1645"/>
      <c r="O53" s="1645"/>
      <c r="P53" s="1645"/>
    </row>
    <row r="54" spans="1:18" ht="45" customHeight="1" x14ac:dyDescent="0.35">
      <c r="A54" s="1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8" ht="25.5" x14ac:dyDescent="0.35">
      <c r="A55" s="1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</sheetData>
  <mergeCells count="10">
    <mergeCell ref="A53:P53"/>
    <mergeCell ref="A52:P52"/>
    <mergeCell ref="N4:P4"/>
    <mergeCell ref="A1:P1"/>
    <mergeCell ref="A2:P2"/>
    <mergeCell ref="B4:D4"/>
    <mergeCell ref="E4:G4"/>
    <mergeCell ref="H4:J4"/>
    <mergeCell ref="K4:M4"/>
    <mergeCell ref="A4:A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AP40"/>
  <sheetViews>
    <sheetView zoomScale="40" zoomScaleNormal="40" workbookViewId="0">
      <selection activeCell="F23" sqref="F23"/>
    </sheetView>
  </sheetViews>
  <sheetFormatPr defaultRowHeight="25.5" x14ac:dyDescent="0.35"/>
  <cols>
    <col min="1" max="1" width="120.7109375" style="196" customWidth="1"/>
    <col min="2" max="2" width="17.140625" style="196" customWidth="1"/>
    <col min="3" max="3" width="14.5703125" style="196" customWidth="1"/>
    <col min="4" max="4" width="14" style="196" customWidth="1"/>
    <col min="5" max="5" width="16.85546875" style="196" customWidth="1"/>
    <col min="6" max="6" width="14.7109375" style="196" customWidth="1"/>
    <col min="7" max="7" width="13.7109375" style="196" customWidth="1"/>
    <col min="8" max="8" width="16.42578125" style="196" customWidth="1"/>
    <col min="9" max="9" width="12.5703125" style="196" customWidth="1"/>
    <col min="10" max="10" width="13.42578125" style="196" customWidth="1"/>
    <col min="11" max="11" width="16.5703125" style="196" customWidth="1"/>
    <col min="12" max="12" width="13.140625" style="196" customWidth="1"/>
    <col min="13" max="13" width="13.85546875" style="196" customWidth="1"/>
    <col min="14" max="14" width="16.7109375" style="196" customWidth="1"/>
    <col min="15" max="15" width="13.140625" style="196" customWidth="1"/>
    <col min="16" max="16" width="13.28515625" style="196" customWidth="1"/>
    <col min="17" max="18" width="10.7109375" style="196" customWidth="1"/>
    <col min="19" max="19" width="9.140625" style="196"/>
    <col min="20" max="20" width="12.85546875" style="196" customWidth="1"/>
    <col min="21" max="21" width="23.42578125" style="196" customWidth="1"/>
    <col min="22" max="23" width="9.140625" style="196"/>
    <col min="24" max="24" width="10.5703125" style="196" bestFit="1" customWidth="1"/>
    <col min="25" max="25" width="11.28515625" style="196" customWidth="1"/>
    <col min="26" max="256" width="9.140625" style="196"/>
    <col min="257" max="257" width="89" style="196" customWidth="1"/>
    <col min="258" max="259" width="14.5703125" style="196" customWidth="1"/>
    <col min="260" max="260" width="14" style="196" customWidth="1"/>
    <col min="261" max="261" width="14.28515625" style="196" customWidth="1"/>
    <col min="262" max="262" width="12.42578125" style="196" customWidth="1"/>
    <col min="263" max="263" width="13.7109375" style="196" customWidth="1"/>
    <col min="264" max="264" width="14.5703125" style="196" customWidth="1"/>
    <col min="265" max="265" width="12.5703125" style="196" customWidth="1"/>
    <col min="266" max="266" width="13.42578125" style="196" customWidth="1"/>
    <col min="267" max="267" width="14" style="196" customWidth="1"/>
    <col min="268" max="268" width="13.140625" style="196" customWidth="1"/>
    <col min="269" max="269" width="13.85546875" style="196" customWidth="1"/>
    <col min="270" max="270" width="14.42578125" style="196" customWidth="1"/>
    <col min="271" max="271" width="13.140625" style="196" customWidth="1"/>
    <col min="272" max="272" width="13.28515625" style="196" customWidth="1"/>
    <col min="273" max="274" width="10.7109375" style="196" customWidth="1"/>
    <col min="275" max="275" width="9.140625" style="196"/>
    <col min="276" max="276" width="12.85546875" style="196" customWidth="1"/>
    <col min="277" max="277" width="23.42578125" style="196" customWidth="1"/>
    <col min="278" max="279" width="9.140625" style="196"/>
    <col min="280" max="280" width="10.5703125" style="196" bestFit="1" customWidth="1"/>
    <col min="281" max="281" width="11.28515625" style="196" customWidth="1"/>
    <col min="282" max="512" width="9.140625" style="196"/>
    <col min="513" max="513" width="89" style="196" customWidth="1"/>
    <col min="514" max="515" width="14.5703125" style="196" customWidth="1"/>
    <col min="516" max="516" width="14" style="196" customWidth="1"/>
    <col min="517" max="517" width="14.28515625" style="196" customWidth="1"/>
    <col min="518" max="518" width="12.42578125" style="196" customWidth="1"/>
    <col min="519" max="519" width="13.7109375" style="196" customWidth="1"/>
    <col min="520" max="520" width="14.5703125" style="196" customWidth="1"/>
    <col min="521" max="521" width="12.5703125" style="196" customWidth="1"/>
    <col min="522" max="522" width="13.42578125" style="196" customWidth="1"/>
    <col min="523" max="523" width="14" style="196" customWidth="1"/>
    <col min="524" max="524" width="13.140625" style="196" customWidth="1"/>
    <col min="525" max="525" width="13.85546875" style="196" customWidth="1"/>
    <col min="526" max="526" width="14.42578125" style="196" customWidth="1"/>
    <col min="527" max="527" width="13.140625" style="196" customWidth="1"/>
    <col min="528" max="528" width="13.28515625" style="196" customWidth="1"/>
    <col min="529" max="530" width="10.7109375" style="196" customWidth="1"/>
    <col min="531" max="531" width="9.140625" style="196"/>
    <col min="532" max="532" width="12.85546875" style="196" customWidth="1"/>
    <col min="533" max="533" width="23.42578125" style="196" customWidth="1"/>
    <col min="534" max="535" width="9.140625" style="196"/>
    <col min="536" max="536" width="10.5703125" style="196" bestFit="1" customWidth="1"/>
    <col min="537" max="537" width="11.28515625" style="196" customWidth="1"/>
    <col min="538" max="768" width="9.140625" style="196"/>
    <col min="769" max="769" width="89" style="196" customWidth="1"/>
    <col min="770" max="771" width="14.5703125" style="196" customWidth="1"/>
    <col min="772" max="772" width="14" style="196" customWidth="1"/>
    <col min="773" max="773" width="14.28515625" style="196" customWidth="1"/>
    <col min="774" max="774" width="12.42578125" style="196" customWidth="1"/>
    <col min="775" max="775" width="13.7109375" style="196" customWidth="1"/>
    <col min="776" max="776" width="14.5703125" style="196" customWidth="1"/>
    <col min="777" max="777" width="12.5703125" style="196" customWidth="1"/>
    <col min="778" max="778" width="13.42578125" style="196" customWidth="1"/>
    <col min="779" max="779" width="14" style="196" customWidth="1"/>
    <col min="780" max="780" width="13.140625" style="196" customWidth="1"/>
    <col min="781" max="781" width="13.85546875" style="196" customWidth="1"/>
    <col min="782" max="782" width="14.42578125" style="196" customWidth="1"/>
    <col min="783" max="783" width="13.140625" style="196" customWidth="1"/>
    <col min="784" max="784" width="13.28515625" style="196" customWidth="1"/>
    <col min="785" max="786" width="10.7109375" style="196" customWidth="1"/>
    <col min="787" max="787" width="9.140625" style="196"/>
    <col min="788" max="788" width="12.85546875" style="196" customWidth="1"/>
    <col min="789" max="789" width="23.42578125" style="196" customWidth="1"/>
    <col min="790" max="791" width="9.140625" style="196"/>
    <col min="792" max="792" width="10.5703125" style="196" bestFit="1" customWidth="1"/>
    <col min="793" max="793" width="11.28515625" style="196" customWidth="1"/>
    <col min="794" max="1024" width="9.140625" style="196"/>
    <col min="1025" max="1025" width="89" style="196" customWidth="1"/>
    <col min="1026" max="1027" width="14.5703125" style="196" customWidth="1"/>
    <col min="1028" max="1028" width="14" style="196" customWidth="1"/>
    <col min="1029" max="1029" width="14.28515625" style="196" customWidth="1"/>
    <col min="1030" max="1030" width="12.42578125" style="196" customWidth="1"/>
    <col min="1031" max="1031" width="13.7109375" style="196" customWidth="1"/>
    <col min="1032" max="1032" width="14.5703125" style="196" customWidth="1"/>
    <col min="1033" max="1033" width="12.5703125" style="196" customWidth="1"/>
    <col min="1034" max="1034" width="13.42578125" style="196" customWidth="1"/>
    <col min="1035" max="1035" width="14" style="196" customWidth="1"/>
    <col min="1036" max="1036" width="13.140625" style="196" customWidth="1"/>
    <col min="1037" max="1037" width="13.85546875" style="196" customWidth="1"/>
    <col min="1038" max="1038" width="14.42578125" style="196" customWidth="1"/>
    <col min="1039" max="1039" width="13.140625" style="196" customWidth="1"/>
    <col min="1040" max="1040" width="13.28515625" style="196" customWidth="1"/>
    <col min="1041" max="1042" width="10.7109375" style="196" customWidth="1"/>
    <col min="1043" max="1043" width="9.140625" style="196"/>
    <col min="1044" max="1044" width="12.85546875" style="196" customWidth="1"/>
    <col min="1045" max="1045" width="23.42578125" style="196" customWidth="1"/>
    <col min="1046" max="1047" width="9.140625" style="196"/>
    <col min="1048" max="1048" width="10.5703125" style="196" bestFit="1" customWidth="1"/>
    <col min="1049" max="1049" width="11.28515625" style="196" customWidth="1"/>
    <col min="1050" max="1280" width="9.140625" style="196"/>
    <col min="1281" max="1281" width="89" style="196" customWidth="1"/>
    <col min="1282" max="1283" width="14.5703125" style="196" customWidth="1"/>
    <col min="1284" max="1284" width="14" style="196" customWidth="1"/>
    <col min="1285" max="1285" width="14.28515625" style="196" customWidth="1"/>
    <col min="1286" max="1286" width="12.42578125" style="196" customWidth="1"/>
    <col min="1287" max="1287" width="13.7109375" style="196" customWidth="1"/>
    <col min="1288" max="1288" width="14.5703125" style="196" customWidth="1"/>
    <col min="1289" max="1289" width="12.5703125" style="196" customWidth="1"/>
    <col min="1290" max="1290" width="13.42578125" style="196" customWidth="1"/>
    <col min="1291" max="1291" width="14" style="196" customWidth="1"/>
    <col min="1292" max="1292" width="13.140625" style="196" customWidth="1"/>
    <col min="1293" max="1293" width="13.85546875" style="196" customWidth="1"/>
    <col min="1294" max="1294" width="14.42578125" style="196" customWidth="1"/>
    <col min="1295" max="1295" width="13.140625" style="196" customWidth="1"/>
    <col min="1296" max="1296" width="13.28515625" style="196" customWidth="1"/>
    <col min="1297" max="1298" width="10.7109375" style="196" customWidth="1"/>
    <col min="1299" max="1299" width="9.140625" style="196"/>
    <col min="1300" max="1300" width="12.85546875" style="196" customWidth="1"/>
    <col min="1301" max="1301" width="23.42578125" style="196" customWidth="1"/>
    <col min="1302" max="1303" width="9.140625" style="196"/>
    <col min="1304" max="1304" width="10.5703125" style="196" bestFit="1" customWidth="1"/>
    <col min="1305" max="1305" width="11.28515625" style="196" customWidth="1"/>
    <col min="1306" max="1536" width="9.140625" style="196"/>
    <col min="1537" max="1537" width="89" style="196" customWidth="1"/>
    <col min="1538" max="1539" width="14.5703125" style="196" customWidth="1"/>
    <col min="1540" max="1540" width="14" style="196" customWidth="1"/>
    <col min="1541" max="1541" width="14.28515625" style="196" customWidth="1"/>
    <col min="1542" max="1542" width="12.42578125" style="196" customWidth="1"/>
    <col min="1543" max="1543" width="13.7109375" style="196" customWidth="1"/>
    <col min="1544" max="1544" width="14.5703125" style="196" customWidth="1"/>
    <col min="1545" max="1545" width="12.5703125" style="196" customWidth="1"/>
    <col min="1546" max="1546" width="13.42578125" style="196" customWidth="1"/>
    <col min="1547" max="1547" width="14" style="196" customWidth="1"/>
    <col min="1548" max="1548" width="13.140625" style="196" customWidth="1"/>
    <col min="1549" max="1549" width="13.85546875" style="196" customWidth="1"/>
    <col min="1550" max="1550" width="14.42578125" style="196" customWidth="1"/>
    <col min="1551" max="1551" width="13.140625" style="196" customWidth="1"/>
    <col min="1552" max="1552" width="13.28515625" style="196" customWidth="1"/>
    <col min="1553" max="1554" width="10.7109375" style="196" customWidth="1"/>
    <col min="1555" max="1555" width="9.140625" style="196"/>
    <col min="1556" max="1556" width="12.85546875" style="196" customWidth="1"/>
    <col min="1557" max="1557" width="23.42578125" style="196" customWidth="1"/>
    <col min="1558" max="1559" width="9.140625" style="196"/>
    <col min="1560" max="1560" width="10.5703125" style="196" bestFit="1" customWidth="1"/>
    <col min="1561" max="1561" width="11.28515625" style="196" customWidth="1"/>
    <col min="1562" max="1792" width="9.140625" style="196"/>
    <col min="1793" max="1793" width="89" style="196" customWidth="1"/>
    <col min="1794" max="1795" width="14.5703125" style="196" customWidth="1"/>
    <col min="1796" max="1796" width="14" style="196" customWidth="1"/>
    <col min="1797" max="1797" width="14.28515625" style="196" customWidth="1"/>
    <col min="1798" max="1798" width="12.42578125" style="196" customWidth="1"/>
    <col min="1799" max="1799" width="13.7109375" style="196" customWidth="1"/>
    <col min="1800" max="1800" width="14.5703125" style="196" customWidth="1"/>
    <col min="1801" max="1801" width="12.5703125" style="196" customWidth="1"/>
    <col min="1802" max="1802" width="13.42578125" style="196" customWidth="1"/>
    <col min="1803" max="1803" width="14" style="196" customWidth="1"/>
    <col min="1804" max="1804" width="13.140625" style="196" customWidth="1"/>
    <col min="1805" max="1805" width="13.85546875" style="196" customWidth="1"/>
    <col min="1806" max="1806" width="14.42578125" style="196" customWidth="1"/>
    <col min="1807" max="1807" width="13.140625" style="196" customWidth="1"/>
    <col min="1808" max="1808" width="13.28515625" style="196" customWidth="1"/>
    <col min="1809" max="1810" width="10.7109375" style="196" customWidth="1"/>
    <col min="1811" max="1811" width="9.140625" style="196"/>
    <col min="1812" max="1812" width="12.85546875" style="196" customWidth="1"/>
    <col min="1813" max="1813" width="23.42578125" style="196" customWidth="1"/>
    <col min="1814" max="1815" width="9.140625" style="196"/>
    <col min="1816" max="1816" width="10.5703125" style="196" bestFit="1" customWidth="1"/>
    <col min="1817" max="1817" width="11.28515625" style="196" customWidth="1"/>
    <col min="1818" max="2048" width="9.140625" style="196"/>
    <col min="2049" max="2049" width="89" style="196" customWidth="1"/>
    <col min="2050" max="2051" width="14.5703125" style="196" customWidth="1"/>
    <col min="2052" max="2052" width="14" style="196" customWidth="1"/>
    <col min="2053" max="2053" width="14.28515625" style="196" customWidth="1"/>
    <col min="2054" max="2054" width="12.42578125" style="196" customWidth="1"/>
    <col min="2055" max="2055" width="13.7109375" style="196" customWidth="1"/>
    <col min="2056" max="2056" width="14.5703125" style="196" customWidth="1"/>
    <col min="2057" max="2057" width="12.5703125" style="196" customWidth="1"/>
    <col min="2058" max="2058" width="13.42578125" style="196" customWidth="1"/>
    <col min="2059" max="2059" width="14" style="196" customWidth="1"/>
    <col min="2060" max="2060" width="13.140625" style="196" customWidth="1"/>
    <col min="2061" max="2061" width="13.85546875" style="196" customWidth="1"/>
    <col min="2062" max="2062" width="14.42578125" style="196" customWidth="1"/>
    <col min="2063" max="2063" width="13.140625" style="196" customWidth="1"/>
    <col min="2064" max="2064" width="13.28515625" style="196" customWidth="1"/>
    <col min="2065" max="2066" width="10.7109375" style="196" customWidth="1"/>
    <col min="2067" max="2067" width="9.140625" style="196"/>
    <col min="2068" max="2068" width="12.85546875" style="196" customWidth="1"/>
    <col min="2069" max="2069" width="23.42578125" style="196" customWidth="1"/>
    <col min="2070" max="2071" width="9.140625" style="196"/>
    <col min="2072" max="2072" width="10.5703125" style="196" bestFit="1" customWidth="1"/>
    <col min="2073" max="2073" width="11.28515625" style="196" customWidth="1"/>
    <col min="2074" max="2304" width="9.140625" style="196"/>
    <col min="2305" max="2305" width="89" style="196" customWidth="1"/>
    <col min="2306" max="2307" width="14.5703125" style="196" customWidth="1"/>
    <col min="2308" max="2308" width="14" style="196" customWidth="1"/>
    <col min="2309" max="2309" width="14.28515625" style="196" customWidth="1"/>
    <col min="2310" max="2310" width="12.42578125" style="196" customWidth="1"/>
    <col min="2311" max="2311" width="13.7109375" style="196" customWidth="1"/>
    <col min="2312" max="2312" width="14.5703125" style="196" customWidth="1"/>
    <col min="2313" max="2313" width="12.5703125" style="196" customWidth="1"/>
    <col min="2314" max="2314" width="13.42578125" style="196" customWidth="1"/>
    <col min="2315" max="2315" width="14" style="196" customWidth="1"/>
    <col min="2316" max="2316" width="13.140625" style="196" customWidth="1"/>
    <col min="2317" max="2317" width="13.85546875" style="196" customWidth="1"/>
    <col min="2318" max="2318" width="14.42578125" style="196" customWidth="1"/>
    <col min="2319" max="2319" width="13.140625" style="196" customWidth="1"/>
    <col min="2320" max="2320" width="13.28515625" style="196" customWidth="1"/>
    <col min="2321" max="2322" width="10.7109375" style="196" customWidth="1"/>
    <col min="2323" max="2323" width="9.140625" style="196"/>
    <col min="2324" max="2324" width="12.85546875" style="196" customWidth="1"/>
    <col min="2325" max="2325" width="23.42578125" style="196" customWidth="1"/>
    <col min="2326" max="2327" width="9.140625" style="196"/>
    <col min="2328" max="2328" width="10.5703125" style="196" bestFit="1" customWidth="1"/>
    <col min="2329" max="2329" width="11.28515625" style="196" customWidth="1"/>
    <col min="2330" max="2560" width="9.140625" style="196"/>
    <col min="2561" max="2561" width="89" style="196" customWidth="1"/>
    <col min="2562" max="2563" width="14.5703125" style="196" customWidth="1"/>
    <col min="2564" max="2564" width="14" style="196" customWidth="1"/>
    <col min="2565" max="2565" width="14.28515625" style="196" customWidth="1"/>
    <col min="2566" max="2566" width="12.42578125" style="196" customWidth="1"/>
    <col min="2567" max="2567" width="13.7109375" style="196" customWidth="1"/>
    <col min="2568" max="2568" width="14.5703125" style="196" customWidth="1"/>
    <col min="2569" max="2569" width="12.5703125" style="196" customWidth="1"/>
    <col min="2570" max="2570" width="13.42578125" style="196" customWidth="1"/>
    <col min="2571" max="2571" width="14" style="196" customWidth="1"/>
    <col min="2572" max="2572" width="13.140625" style="196" customWidth="1"/>
    <col min="2573" max="2573" width="13.85546875" style="196" customWidth="1"/>
    <col min="2574" max="2574" width="14.42578125" style="196" customWidth="1"/>
    <col min="2575" max="2575" width="13.140625" style="196" customWidth="1"/>
    <col min="2576" max="2576" width="13.28515625" style="196" customWidth="1"/>
    <col min="2577" max="2578" width="10.7109375" style="196" customWidth="1"/>
    <col min="2579" max="2579" width="9.140625" style="196"/>
    <col min="2580" max="2580" width="12.85546875" style="196" customWidth="1"/>
    <col min="2581" max="2581" width="23.42578125" style="196" customWidth="1"/>
    <col min="2582" max="2583" width="9.140625" style="196"/>
    <col min="2584" max="2584" width="10.5703125" style="196" bestFit="1" customWidth="1"/>
    <col min="2585" max="2585" width="11.28515625" style="196" customWidth="1"/>
    <col min="2586" max="2816" width="9.140625" style="196"/>
    <col min="2817" max="2817" width="89" style="196" customWidth="1"/>
    <col min="2818" max="2819" width="14.5703125" style="196" customWidth="1"/>
    <col min="2820" max="2820" width="14" style="196" customWidth="1"/>
    <col min="2821" max="2821" width="14.28515625" style="196" customWidth="1"/>
    <col min="2822" max="2822" width="12.42578125" style="196" customWidth="1"/>
    <col min="2823" max="2823" width="13.7109375" style="196" customWidth="1"/>
    <col min="2824" max="2824" width="14.5703125" style="196" customWidth="1"/>
    <col min="2825" max="2825" width="12.5703125" style="196" customWidth="1"/>
    <col min="2826" max="2826" width="13.42578125" style="196" customWidth="1"/>
    <col min="2827" max="2827" width="14" style="196" customWidth="1"/>
    <col min="2828" max="2828" width="13.140625" style="196" customWidth="1"/>
    <col min="2829" max="2829" width="13.85546875" style="196" customWidth="1"/>
    <col min="2830" max="2830" width="14.42578125" style="196" customWidth="1"/>
    <col min="2831" max="2831" width="13.140625" style="196" customWidth="1"/>
    <col min="2832" max="2832" width="13.28515625" style="196" customWidth="1"/>
    <col min="2833" max="2834" width="10.7109375" style="196" customWidth="1"/>
    <col min="2835" max="2835" width="9.140625" style="196"/>
    <col min="2836" max="2836" width="12.85546875" style="196" customWidth="1"/>
    <col min="2837" max="2837" width="23.42578125" style="196" customWidth="1"/>
    <col min="2838" max="2839" width="9.140625" style="196"/>
    <col min="2840" max="2840" width="10.5703125" style="196" bestFit="1" customWidth="1"/>
    <col min="2841" max="2841" width="11.28515625" style="196" customWidth="1"/>
    <col min="2842" max="3072" width="9.140625" style="196"/>
    <col min="3073" max="3073" width="89" style="196" customWidth="1"/>
    <col min="3074" max="3075" width="14.5703125" style="196" customWidth="1"/>
    <col min="3076" max="3076" width="14" style="196" customWidth="1"/>
    <col min="3077" max="3077" width="14.28515625" style="196" customWidth="1"/>
    <col min="3078" max="3078" width="12.42578125" style="196" customWidth="1"/>
    <col min="3079" max="3079" width="13.7109375" style="196" customWidth="1"/>
    <col min="3080" max="3080" width="14.5703125" style="196" customWidth="1"/>
    <col min="3081" max="3081" width="12.5703125" style="196" customWidth="1"/>
    <col min="3082" max="3082" width="13.42578125" style="196" customWidth="1"/>
    <col min="3083" max="3083" width="14" style="196" customWidth="1"/>
    <col min="3084" max="3084" width="13.140625" style="196" customWidth="1"/>
    <col min="3085" max="3085" width="13.85546875" style="196" customWidth="1"/>
    <col min="3086" max="3086" width="14.42578125" style="196" customWidth="1"/>
    <col min="3087" max="3087" width="13.140625" style="196" customWidth="1"/>
    <col min="3088" max="3088" width="13.28515625" style="196" customWidth="1"/>
    <col min="3089" max="3090" width="10.7109375" style="196" customWidth="1"/>
    <col min="3091" max="3091" width="9.140625" style="196"/>
    <col min="3092" max="3092" width="12.85546875" style="196" customWidth="1"/>
    <col min="3093" max="3093" width="23.42578125" style="196" customWidth="1"/>
    <col min="3094" max="3095" width="9.140625" style="196"/>
    <col min="3096" max="3096" width="10.5703125" style="196" bestFit="1" customWidth="1"/>
    <col min="3097" max="3097" width="11.28515625" style="196" customWidth="1"/>
    <col min="3098" max="3328" width="9.140625" style="196"/>
    <col min="3329" max="3329" width="89" style="196" customWidth="1"/>
    <col min="3330" max="3331" width="14.5703125" style="196" customWidth="1"/>
    <col min="3332" max="3332" width="14" style="196" customWidth="1"/>
    <col min="3333" max="3333" width="14.28515625" style="196" customWidth="1"/>
    <col min="3334" max="3334" width="12.42578125" style="196" customWidth="1"/>
    <col min="3335" max="3335" width="13.7109375" style="196" customWidth="1"/>
    <col min="3336" max="3336" width="14.5703125" style="196" customWidth="1"/>
    <col min="3337" max="3337" width="12.5703125" style="196" customWidth="1"/>
    <col min="3338" max="3338" width="13.42578125" style="196" customWidth="1"/>
    <col min="3339" max="3339" width="14" style="196" customWidth="1"/>
    <col min="3340" max="3340" width="13.140625" style="196" customWidth="1"/>
    <col min="3341" max="3341" width="13.85546875" style="196" customWidth="1"/>
    <col min="3342" max="3342" width="14.42578125" style="196" customWidth="1"/>
    <col min="3343" max="3343" width="13.140625" style="196" customWidth="1"/>
    <col min="3344" max="3344" width="13.28515625" style="196" customWidth="1"/>
    <col min="3345" max="3346" width="10.7109375" style="196" customWidth="1"/>
    <col min="3347" max="3347" width="9.140625" style="196"/>
    <col min="3348" max="3348" width="12.85546875" style="196" customWidth="1"/>
    <col min="3349" max="3349" width="23.42578125" style="196" customWidth="1"/>
    <col min="3350" max="3351" width="9.140625" style="196"/>
    <col min="3352" max="3352" width="10.5703125" style="196" bestFit="1" customWidth="1"/>
    <col min="3353" max="3353" width="11.28515625" style="196" customWidth="1"/>
    <col min="3354" max="3584" width="9.140625" style="196"/>
    <col min="3585" max="3585" width="89" style="196" customWidth="1"/>
    <col min="3586" max="3587" width="14.5703125" style="196" customWidth="1"/>
    <col min="3588" max="3588" width="14" style="196" customWidth="1"/>
    <col min="3589" max="3589" width="14.28515625" style="196" customWidth="1"/>
    <col min="3590" max="3590" width="12.42578125" style="196" customWidth="1"/>
    <col min="3591" max="3591" width="13.7109375" style="196" customWidth="1"/>
    <col min="3592" max="3592" width="14.5703125" style="196" customWidth="1"/>
    <col min="3593" max="3593" width="12.5703125" style="196" customWidth="1"/>
    <col min="3594" max="3594" width="13.42578125" style="196" customWidth="1"/>
    <col min="3595" max="3595" width="14" style="196" customWidth="1"/>
    <col min="3596" max="3596" width="13.140625" style="196" customWidth="1"/>
    <col min="3597" max="3597" width="13.85546875" style="196" customWidth="1"/>
    <col min="3598" max="3598" width="14.42578125" style="196" customWidth="1"/>
    <col min="3599" max="3599" width="13.140625" style="196" customWidth="1"/>
    <col min="3600" max="3600" width="13.28515625" style="196" customWidth="1"/>
    <col min="3601" max="3602" width="10.7109375" style="196" customWidth="1"/>
    <col min="3603" max="3603" width="9.140625" style="196"/>
    <col min="3604" max="3604" width="12.85546875" style="196" customWidth="1"/>
    <col min="3605" max="3605" width="23.42578125" style="196" customWidth="1"/>
    <col min="3606" max="3607" width="9.140625" style="196"/>
    <col min="3608" max="3608" width="10.5703125" style="196" bestFit="1" customWidth="1"/>
    <col min="3609" max="3609" width="11.28515625" style="196" customWidth="1"/>
    <col min="3610" max="3840" width="9.140625" style="196"/>
    <col min="3841" max="3841" width="89" style="196" customWidth="1"/>
    <col min="3842" max="3843" width="14.5703125" style="196" customWidth="1"/>
    <col min="3844" max="3844" width="14" style="196" customWidth="1"/>
    <col min="3845" max="3845" width="14.28515625" style="196" customWidth="1"/>
    <col min="3846" max="3846" width="12.42578125" style="196" customWidth="1"/>
    <col min="3847" max="3847" width="13.7109375" style="196" customWidth="1"/>
    <col min="3848" max="3848" width="14.5703125" style="196" customWidth="1"/>
    <col min="3849" max="3849" width="12.5703125" style="196" customWidth="1"/>
    <col min="3850" max="3850" width="13.42578125" style="196" customWidth="1"/>
    <col min="3851" max="3851" width="14" style="196" customWidth="1"/>
    <col min="3852" max="3852" width="13.140625" style="196" customWidth="1"/>
    <col min="3853" max="3853" width="13.85546875" style="196" customWidth="1"/>
    <col min="3854" max="3854" width="14.42578125" style="196" customWidth="1"/>
    <col min="3855" max="3855" width="13.140625" style="196" customWidth="1"/>
    <col min="3856" max="3856" width="13.28515625" style="196" customWidth="1"/>
    <col min="3857" max="3858" width="10.7109375" style="196" customWidth="1"/>
    <col min="3859" max="3859" width="9.140625" style="196"/>
    <col min="3860" max="3860" width="12.85546875" style="196" customWidth="1"/>
    <col min="3861" max="3861" width="23.42578125" style="196" customWidth="1"/>
    <col min="3862" max="3863" width="9.140625" style="196"/>
    <col min="3864" max="3864" width="10.5703125" style="196" bestFit="1" customWidth="1"/>
    <col min="3865" max="3865" width="11.28515625" style="196" customWidth="1"/>
    <col min="3866" max="4096" width="9.140625" style="196"/>
    <col min="4097" max="4097" width="89" style="196" customWidth="1"/>
    <col min="4098" max="4099" width="14.5703125" style="196" customWidth="1"/>
    <col min="4100" max="4100" width="14" style="196" customWidth="1"/>
    <col min="4101" max="4101" width="14.28515625" style="196" customWidth="1"/>
    <col min="4102" max="4102" width="12.42578125" style="196" customWidth="1"/>
    <col min="4103" max="4103" width="13.7109375" style="196" customWidth="1"/>
    <col min="4104" max="4104" width="14.5703125" style="196" customWidth="1"/>
    <col min="4105" max="4105" width="12.5703125" style="196" customWidth="1"/>
    <col min="4106" max="4106" width="13.42578125" style="196" customWidth="1"/>
    <col min="4107" max="4107" width="14" style="196" customWidth="1"/>
    <col min="4108" max="4108" width="13.140625" style="196" customWidth="1"/>
    <col min="4109" max="4109" width="13.85546875" style="196" customWidth="1"/>
    <col min="4110" max="4110" width="14.42578125" style="196" customWidth="1"/>
    <col min="4111" max="4111" width="13.140625" style="196" customWidth="1"/>
    <col min="4112" max="4112" width="13.28515625" style="196" customWidth="1"/>
    <col min="4113" max="4114" width="10.7109375" style="196" customWidth="1"/>
    <col min="4115" max="4115" width="9.140625" style="196"/>
    <col min="4116" max="4116" width="12.85546875" style="196" customWidth="1"/>
    <col min="4117" max="4117" width="23.42578125" style="196" customWidth="1"/>
    <col min="4118" max="4119" width="9.140625" style="196"/>
    <col min="4120" max="4120" width="10.5703125" style="196" bestFit="1" customWidth="1"/>
    <col min="4121" max="4121" width="11.28515625" style="196" customWidth="1"/>
    <col min="4122" max="4352" width="9.140625" style="196"/>
    <col min="4353" max="4353" width="89" style="196" customWidth="1"/>
    <col min="4354" max="4355" width="14.5703125" style="196" customWidth="1"/>
    <col min="4356" max="4356" width="14" style="196" customWidth="1"/>
    <col min="4357" max="4357" width="14.28515625" style="196" customWidth="1"/>
    <col min="4358" max="4358" width="12.42578125" style="196" customWidth="1"/>
    <col min="4359" max="4359" width="13.7109375" style="196" customWidth="1"/>
    <col min="4360" max="4360" width="14.5703125" style="196" customWidth="1"/>
    <col min="4361" max="4361" width="12.5703125" style="196" customWidth="1"/>
    <col min="4362" max="4362" width="13.42578125" style="196" customWidth="1"/>
    <col min="4363" max="4363" width="14" style="196" customWidth="1"/>
    <col min="4364" max="4364" width="13.140625" style="196" customWidth="1"/>
    <col min="4365" max="4365" width="13.85546875" style="196" customWidth="1"/>
    <col min="4366" max="4366" width="14.42578125" style="196" customWidth="1"/>
    <col min="4367" max="4367" width="13.140625" style="196" customWidth="1"/>
    <col min="4368" max="4368" width="13.28515625" style="196" customWidth="1"/>
    <col min="4369" max="4370" width="10.7109375" style="196" customWidth="1"/>
    <col min="4371" max="4371" width="9.140625" style="196"/>
    <col min="4372" max="4372" width="12.85546875" style="196" customWidth="1"/>
    <col min="4373" max="4373" width="23.42578125" style="196" customWidth="1"/>
    <col min="4374" max="4375" width="9.140625" style="196"/>
    <col min="4376" max="4376" width="10.5703125" style="196" bestFit="1" customWidth="1"/>
    <col min="4377" max="4377" width="11.28515625" style="196" customWidth="1"/>
    <col min="4378" max="4608" width="9.140625" style="196"/>
    <col min="4609" max="4609" width="89" style="196" customWidth="1"/>
    <col min="4610" max="4611" width="14.5703125" style="196" customWidth="1"/>
    <col min="4612" max="4612" width="14" style="196" customWidth="1"/>
    <col min="4613" max="4613" width="14.28515625" style="196" customWidth="1"/>
    <col min="4614" max="4614" width="12.42578125" style="196" customWidth="1"/>
    <col min="4615" max="4615" width="13.7109375" style="196" customWidth="1"/>
    <col min="4616" max="4616" width="14.5703125" style="196" customWidth="1"/>
    <col min="4617" max="4617" width="12.5703125" style="196" customWidth="1"/>
    <col min="4618" max="4618" width="13.42578125" style="196" customWidth="1"/>
    <col min="4619" max="4619" width="14" style="196" customWidth="1"/>
    <col min="4620" max="4620" width="13.140625" style="196" customWidth="1"/>
    <col min="4621" max="4621" width="13.85546875" style="196" customWidth="1"/>
    <col min="4622" max="4622" width="14.42578125" style="196" customWidth="1"/>
    <col min="4623" max="4623" width="13.140625" style="196" customWidth="1"/>
    <col min="4624" max="4624" width="13.28515625" style="196" customWidth="1"/>
    <col min="4625" max="4626" width="10.7109375" style="196" customWidth="1"/>
    <col min="4627" max="4627" width="9.140625" style="196"/>
    <col min="4628" max="4628" width="12.85546875" style="196" customWidth="1"/>
    <col min="4629" max="4629" width="23.42578125" style="196" customWidth="1"/>
    <col min="4630" max="4631" width="9.140625" style="196"/>
    <col min="4632" max="4632" width="10.5703125" style="196" bestFit="1" customWidth="1"/>
    <col min="4633" max="4633" width="11.28515625" style="196" customWidth="1"/>
    <col min="4634" max="4864" width="9.140625" style="196"/>
    <col min="4865" max="4865" width="89" style="196" customWidth="1"/>
    <col min="4866" max="4867" width="14.5703125" style="196" customWidth="1"/>
    <col min="4868" max="4868" width="14" style="196" customWidth="1"/>
    <col min="4869" max="4869" width="14.28515625" style="196" customWidth="1"/>
    <col min="4870" max="4870" width="12.42578125" style="196" customWidth="1"/>
    <col min="4871" max="4871" width="13.7109375" style="196" customWidth="1"/>
    <col min="4872" max="4872" width="14.5703125" style="196" customWidth="1"/>
    <col min="4873" max="4873" width="12.5703125" style="196" customWidth="1"/>
    <col min="4874" max="4874" width="13.42578125" style="196" customWidth="1"/>
    <col min="4875" max="4875" width="14" style="196" customWidth="1"/>
    <col min="4876" max="4876" width="13.140625" style="196" customWidth="1"/>
    <col min="4877" max="4877" width="13.85546875" style="196" customWidth="1"/>
    <col min="4878" max="4878" width="14.42578125" style="196" customWidth="1"/>
    <col min="4879" max="4879" width="13.140625" style="196" customWidth="1"/>
    <col min="4880" max="4880" width="13.28515625" style="196" customWidth="1"/>
    <col min="4881" max="4882" width="10.7109375" style="196" customWidth="1"/>
    <col min="4883" max="4883" width="9.140625" style="196"/>
    <col min="4884" max="4884" width="12.85546875" style="196" customWidth="1"/>
    <col min="4885" max="4885" width="23.42578125" style="196" customWidth="1"/>
    <col min="4886" max="4887" width="9.140625" style="196"/>
    <col min="4888" max="4888" width="10.5703125" style="196" bestFit="1" customWidth="1"/>
    <col min="4889" max="4889" width="11.28515625" style="196" customWidth="1"/>
    <col min="4890" max="5120" width="9.140625" style="196"/>
    <col min="5121" max="5121" width="89" style="196" customWidth="1"/>
    <col min="5122" max="5123" width="14.5703125" style="196" customWidth="1"/>
    <col min="5124" max="5124" width="14" style="196" customWidth="1"/>
    <col min="5125" max="5125" width="14.28515625" style="196" customWidth="1"/>
    <col min="5126" max="5126" width="12.42578125" style="196" customWidth="1"/>
    <col min="5127" max="5127" width="13.7109375" style="196" customWidth="1"/>
    <col min="5128" max="5128" width="14.5703125" style="196" customWidth="1"/>
    <col min="5129" max="5129" width="12.5703125" style="196" customWidth="1"/>
    <col min="5130" max="5130" width="13.42578125" style="196" customWidth="1"/>
    <col min="5131" max="5131" width="14" style="196" customWidth="1"/>
    <col min="5132" max="5132" width="13.140625" style="196" customWidth="1"/>
    <col min="5133" max="5133" width="13.85546875" style="196" customWidth="1"/>
    <col min="5134" max="5134" width="14.42578125" style="196" customWidth="1"/>
    <col min="5135" max="5135" width="13.140625" style="196" customWidth="1"/>
    <col min="5136" max="5136" width="13.28515625" style="196" customWidth="1"/>
    <col min="5137" max="5138" width="10.7109375" style="196" customWidth="1"/>
    <col min="5139" max="5139" width="9.140625" style="196"/>
    <col min="5140" max="5140" width="12.85546875" style="196" customWidth="1"/>
    <col min="5141" max="5141" width="23.42578125" style="196" customWidth="1"/>
    <col min="5142" max="5143" width="9.140625" style="196"/>
    <col min="5144" max="5144" width="10.5703125" style="196" bestFit="1" customWidth="1"/>
    <col min="5145" max="5145" width="11.28515625" style="196" customWidth="1"/>
    <col min="5146" max="5376" width="9.140625" style="196"/>
    <col min="5377" max="5377" width="89" style="196" customWidth="1"/>
    <col min="5378" max="5379" width="14.5703125" style="196" customWidth="1"/>
    <col min="5380" max="5380" width="14" style="196" customWidth="1"/>
    <col min="5381" max="5381" width="14.28515625" style="196" customWidth="1"/>
    <col min="5382" max="5382" width="12.42578125" style="196" customWidth="1"/>
    <col min="5383" max="5383" width="13.7109375" style="196" customWidth="1"/>
    <col min="5384" max="5384" width="14.5703125" style="196" customWidth="1"/>
    <col min="5385" max="5385" width="12.5703125" style="196" customWidth="1"/>
    <col min="5386" max="5386" width="13.42578125" style="196" customWidth="1"/>
    <col min="5387" max="5387" width="14" style="196" customWidth="1"/>
    <col min="5388" max="5388" width="13.140625" style="196" customWidth="1"/>
    <col min="5389" max="5389" width="13.85546875" style="196" customWidth="1"/>
    <col min="5390" max="5390" width="14.42578125" style="196" customWidth="1"/>
    <col min="5391" max="5391" width="13.140625" style="196" customWidth="1"/>
    <col min="5392" max="5392" width="13.28515625" style="196" customWidth="1"/>
    <col min="5393" max="5394" width="10.7109375" style="196" customWidth="1"/>
    <col min="5395" max="5395" width="9.140625" style="196"/>
    <col min="5396" max="5396" width="12.85546875" style="196" customWidth="1"/>
    <col min="5397" max="5397" width="23.42578125" style="196" customWidth="1"/>
    <col min="5398" max="5399" width="9.140625" style="196"/>
    <col min="5400" max="5400" width="10.5703125" style="196" bestFit="1" customWidth="1"/>
    <col min="5401" max="5401" width="11.28515625" style="196" customWidth="1"/>
    <col min="5402" max="5632" width="9.140625" style="196"/>
    <col min="5633" max="5633" width="89" style="196" customWidth="1"/>
    <col min="5634" max="5635" width="14.5703125" style="196" customWidth="1"/>
    <col min="5636" max="5636" width="14" style="196" customWidth="1"/>
    <col min="5637" max="5637" width="14.28515625" style="196" customWidth="1"/>
    <col min="5638" max="5638" width="12.42578125" style="196" customWidth="1"/>
    <col min="5639" max="5639" width="13.7109375" style="196" customWidth="1"/>
    <col min="5640" max="5640" width="14.5703125" style="196" customWidth="1"/>
    <col min="5641" max="5641" width="12.5703125" style="196" customWidth="1"/>
    <col min="5642" max="5642" width="13.42578125" style="196" customWidth="1"/>
    <col min="5643" max="5643" width="14" style="196" customWidth="1"/>
    <col min="5644" max="5644" width="13.140625" style="196" customWidth="1"/>
    <col min="5645" max="5645" width="13.85546875" style="196" customWidth="1"/>
    <col min="5646" max="5646" width="14.42578125" style="196" customWidth="1"/>
    <col min="5647" max="5647" width="13.140625" style="196" customWidth="1"/>
    <col min="5648" max="5648" width="13.28515625" style="196" customWidth="1"/>
    <col min="5649" max="5650" width="10.7109375" style="196" customWidth="1"/>
    <col min="5651" max="5651" width="9.140625" style="196"/>
    <col min="5652" max="5652" width="12.85546875" style="196" customWidth="1"/>
    <col min="5653" max="5653" width="23.42578125" style="196" customWidth="1"/>
    <col min="5654" max="5655" width="9.140625" style="196"/>
    <col min="5656" max="5656" width="10.5703125" style="196" bestFit="1" customWidth="1"/>
    <col min="5657" max="5657" width="11.28515625" style="196" customWidth="1"/>
    <col min="5658" max="5888" width="9.140625" style="196"/>
    <col min="5889" max="5889" width="89" style="196" customWidth="1"/>
    <col min="5890" max="5891" width="14.5703125" style="196" customWidth="1"/>
    <col min="5892" max="5892" width="14" style="196" customWidth="1"/>
    <col min="5893" max="5893" width="14.28515625" style="196" customWidth="1"/>
    <col min="5894" max="5894" width="12.42578125" style="196" customWidth="1"/>
    <col min="5895" max="5895" width="13.7109375" style="196" customWidth="1"/>
    <col min="5896" max="5896" width="14.5703125" style="196" customWidth="1"/>
    <col min="5897" max="5897" width="12.5703125" style="196" customWidth="1"/>
    <col min="5898" max="5898" width="13.42578125" style="196" customWidth="1"/>
    <col min="5899" max="5899" width="14" style="196" customWidth="1"/>
    <col min="5900" max="5900" width="13.140625" style="196" customWidth="1"/>
    <col min="5901" max="5901" width="13.85546875" style="196" customWidth="1"/>
    <col min="5902" max="5902" width="14.42578125" style="196" customWidth="1"/>
    <col min="5903" max="5903" width="13.140625" style="196" customWidth="1"/>
    <col min="5904" max="5904" width="13.28515625" style="196" customWidth="1"/>
    <col min="5905" max="5906" width="10.7109375" style="196" customWidth="1"/>
    <col min="5907" max="5907" width="9.140625" style="196"/>
    <col min="5908" max="5908" width="12.85546875" style="196" customWidth="1"/>
    <col min="5909" max="5909" width="23.42578125" style="196" customWidth="1"/>
    <col min="5910" max="5911" width="9.140625" style="196"/>
    <col min="5912" max="5912" width="10.5703125" style="196" bestFit="1" customWidth="1"/>
    <col min="5913" max="5913" width="11.28515625" style="196" customWidth="1"/>
    <col min="5914" max="6144" width="9.140625" style="196"/>
    <col min="6145" max="6145" width="89" style="196" customWidth="1"/>
    <col min="6146" max="6147" width="14.5703125" style="196" customWidth="1"/>
    <col min="6148" max="6148" width="14" style="196" customWidth="1"/>
    <col min="6149" max="6149" width="14.28515625" style="196" customWidth="1"/>
    <col min="6150" max="6150" width="12.42578125" style="196" customWidth="1"/>
    <col min="6151" max="6151" width="13.7109375" style="196" customWidth="1"/>
    <col min="6152" max="6152" width="14.5703125" style="196" customWidth="1"/>
    <col min="6153" max="6153" width="12.5703125" style="196" customWidth="1"/>
    <col min="6154" max="6154" width="13.42578125" style="196" customWidth="1"/>
    <col min="6155" max="6155" width="14" style="196" customWidth="1"/>
    <col min="6156" max="6156" width="13.140625" style="196" customWidth="1"/>
    <col min="6157" max="6157" width="13.85546875" style="196" customWidth="1"/>
    <col min="6158" max="6158" width="14.42578125" style="196" customWidth="1"/>
    <col min="6159" max="6159" width="13.140625" style="196" customWidth="1"/>
    <col min="6160" max="6160" width="13.28515625" style="196" customWidth="1"/>
    <col min="6161" max="6162" width="10.7109375" style="196" customWidth="1"/>
    <col min="6163" max="6163" width="9.140625" style="196"/>
    <col min="6164" max="6164" width="12.85546875" style="196" customWidth="1"/>
    <col min="6165" max="6165" width="23.42578125" style="196" customWidth="1"/>
    <col min="6166" max="6167" width="9.140625" style="196"/>
    <col min="6168" max="6168" width="10.5703125" style="196" bestFit="1" customWidth="1"/>
    <col min="6169" max="6169" width="11.28515625" style="196" customWidth="1"/>
    <col min="6170" max="6400" width="9.140625" style="196"/>
    <col min="6401" max="6401" width="89" style="196" customWidth="1"/>
    <col min="6402" max="6403" width="14.5703125" style="196" customWidth="1"/>
    <col min="6404" max="6404" width="14" style="196" customWidth="1"/>
    <col min="6405" max="6405" width="14.28515625" style="196" customWidth="1"/>
    <col min="6406" max="6406" width="12.42578125" style="196" customWidth="1"/>
    <col min="6407" max="6407" width="13.7109375" style="196" customWidth="1"/>
    <col min="6408" max="6408" width="14.5703125" style="196" customWidth="1"/>
    <col min="6409" max="6409" width="12.5703125" style="196" customWidth="1"/>
    <col min="6410" max="6410" width="13.42578125" style="196" customWidth="1"/>
    <col min="6411" max="6411" width="14" style="196" customWidth="1"/>
    <col min="6412" max="6412" width="13.140625" style="196" customWidth="1"/>
    <col min="6413" max="6413" width="13.85546875" style="196" customWidth="1"/>
    <col min="6414" max="6414" width="14.42578125" style="196" customWidth="1"/>
    <col min="6415" max="6415" width="13.140625" style="196" customWidth="1"/>
    <col min="6416" max="6416" width="13.28515625" style="196" customWidth="1"/>
    <col min="6417" max="6418" width="10.7109375" style="196" customWidth="1"/>
    <col min="6419" max="6419" width="9.140625" style="196"/>
    <col min="6420" max="6420" width="12.85546875" style="196" customWidth="1"/>
    <col min="6421" max="6421" width="23.42578125" style="196" customWidth="1"/>
    <col min="6422" max="6423" width="9.140625" style="196"/>
    <col min="6424" max="6424" width="10.5703125" style="196" bestFit="1" customWidth="1"/>
    <col min="6425" max="6425" width="11.28515625" style="196" customWidth="1"/>
    <col min="6426" max="6656" width="9.140625" style="196"/>
    <col min="6657" max="6657" width="89" style="196" customWidth="1"/>
    <col min="6658" max="6659" width="14.5703125" style="196" customWidth="1"/>
    <col min="6660" max="6660" width="14" style="196" customWidth="1"/>
    <col min="6661" max="6661" width="14.28515625" style="196" customWidth="1"/>
    <col min="6662" max="6662" width="12.42578125" style="196" customWidth="1"/>
    <col min="6663" max="6663" width="13.7109375" style="196" customWidth="1"/>
    <col min="6664" max="6664" width="14.5703125" style="196" customWidth="1"/>
    <col min="6665" max="6665" width="12.5703125" style="196" customWidth="1"/>
    <col min="6666" max="6666" width="13.42578125" style="196" customWidth="1"/>
    <col min="6667" max="6667" width="14" style="196" customWidth="1"/>
    <col min="6668" max="6668" width="13.140625" style="196" customWidth="1"/>
    <col min="6669" max="6669" width="13.85546875" style="196" customWidth="1"/>
    <col min="6670" max="6670" width="14.42578125" style="196" customWidth="1"/>
    <col min="6671" max="6671" width="13.140625" style="196" customWidth="1"/>
    <col min="6672" max="6672" width="13.28515625" style="196" customWidth="1"/>
    <col min="6673" max="6674" width="10.7109375" style="196" customWidth="1"/>
    <col min="6675" max="6675" width="9.140625" style="196"/>
    <col min="6676" max="6676" width="12.85546875" style="196" customWidth="1"/>
    <col min="6677" max="6677" width="23.42578125" style="196" customWidth="1"/>
    <col min="6678" max="6679" width="9.140625" style="196"/>
    <col min="6680" max="6680" width="10.5703125" style="196" bestFit="1" customWidth="1"/>
    <col min="6681" max="6681" width="11.28515625" style="196" customWidth="1"/>
    <col min="6682" max="6912" width="9.140625" style="196"/>
    <col min="6913" max="6913" width="89" style="196" customWidth="1"/>
    <col min="6914" max="6915" width="14.5703125" style="196" customWidth="1"/>
    <col min="6916" max="6916" width="14" style="196" customWidth="1"/>
    <col min="6917" max="6917" width="14.28515625" style="196" customWidth="1"/>
    <col min="6918" max="6918" width="12.42578125" style="196" customWidth="1"/>
    <col min="6919" max="6919" width="13.7109375" style="196" customWidth="1"/>
    <col min="6920" max="6920" width="14.5703125" style="196" customWidth="1"/>
    <col min="6921" max="6921" width="12.5703125" style="196" customWidth="1"/>
    <col min="6922" max="6922" width="13.42578125" style="196" customWidth="1"/>
    <col min="6923" max="6923" width="14" style="196" customWidth="1"/>
    <col min="6924" max="6924" width="13.140625" style="196" customWidth="1"/>
    <col min="6925" max="6925" width="13.85546875" style="196" customWidth="1"/>
    <col min="6926" max="6926" width="14.42578125" style="196" customWidth="1"/>
    <col min="6927" max="6927" width="13.140625" style="196" customWidth="1"/>
    <col min="6928" max="6928" width="13.28515625" style="196" customWidth="1"/>
    <col min="6929" max="6930" width="10.7109375" style="196" customWidth="1"/>
    <col min="6931" max="6931" width="9.140625" style="196"/>
    <col min="6932" max="6932" width="12.85546875" style="196" customWidth="1"/>
    <col min="6933" max="6933" width="23.42578125" style="196" customWidth="1"/>
    <col min="6934" max="6935" width="9.140625" style="196"/>
    <col min="6936" max="6936" width="10.5703125" style="196" bestFit="1" customWidth="1"/>
    <col min="6937" max="6937" width="11.28515625" style="196" customWidth="1"/>
    <col min="6938" max="7168" width="9.140625" style="196"/>
    <col min="7169" max="7169" width="89" style="196" customWidth="1"/>
    <col min="7170" max="7171" width="14.5703125" style="196" customWidth="1"/>
    <col min="7172" max="7172" width="14" style="196" customWidth="1"/>
    <col min="7173" max="7173" width="14.28515625" style="196" customWidth="1"/>
    <col min="7174" max="7174" width="12.42578125" style="196" customWidth="1"/>
    <col min="7175" max="7175" width="13.7109375" style="196" customWidth="1"/>
    <col min="7176" max="7176" width="14.5703125" style="196" customWidth="1"/>
    <col min="7177" max="7177" width="12.5703125" style="196" customWidth="1"/>
    <col min="7178" max="7178" width="13.42578125" style="196" customWidth="1"/>
    <col min="7179" max="7179" width="14" style="196" customWidth="1"/>
    <col min="7180" max="7180" width="13.140625" style="196" customWidth="1"/>
    <col min="7181" max="7181" width="13.85546875" style="196" customWidth="1"/>
    <col min="7182" max="7182" width="14.42578125" style="196" customWidth="1"/>
    <col min="7183" max="7183" width="13.140625" style="196" customWidth="1"/>
    <col min="7184" max="7184" width="13.28515625" style="196" customWidth="1"/>
    <col min="7185" max="7186" width="10.7109375" style="196" customWidth="1"/>
    <col min="7187" max="7187" width="9.140625" style="196"/>
    <col min="7188" max="7188" width="12.85546875" style="196" customWidth="1"/>
    <col min="7189" max="7189" width="23.42578125" style="196" customWidth="1"/>
    <col min="7190" max="7191" width="9.140625" style="196"/>
    <col min="7192" max="7192" width="10.5703125" style="196" bestFit="1" customWidth="1"/>
    <col min="7193" max="7193" width="11.28515625" style="196" customWidth="1"/>
    <col min="7194" max="7424" width="9.140625" style="196"/>
    <col min="7425" max="7425" width="89" style="196" customWidth="1"/>
    <col min="7426" max="7427" width="14.5703125" style="196" customWidth="1"/>
    <col min="7428" max="7428" width="14" style="196" customWidth="1"/>
    <col min="7429" max="7429" width="14.28515625" style="196" customWidth="1"/>
    <col min="7430" max="7430" width="12.42578125" style="196" customWidth="1"/>
    <col min="7431" max="7431" width="13.7109375" style="196" customWidth="1"/>
    <col min="7432" max="7432" width="14.5703125" style="196" customWidth="1"/>
    <col min="7433" max="7433" width="12.5703125" style="196" customWidth="1"/>
    <col min="7434" max="7434" width="13.42578125" style="196" customWidth="1"/>
    <col min="7435" max="7435" width="14" style="196" customWidth="1"/>
    <col min="7436" max="7436" width="13.140625" style="196" customWidth="1"/>
    <col min="7437" max="7437" width="13.85546875" style="196" customWidth="1"/>
    <col min="7438" max="7438" width="14.42578125" style="196" customWidth="1"/>
    <col min="7439" max="7439" width="13.140625" style="196" customWidth="1"/>
    <col min="7440" max="7440" width="13.28515625" style="196" customWidth="1"/>
    <col min="7441" max="7442" width="10.7109375" style="196" customWidth="1"/>
    <col min="7443" max="7443" width="9.140625" style="196"/>
    <col min="7444" max="7444" width="12.85546875" style="196" customWidth="1"/>
    <col min="7445" max="7445" width="23.42578125" style="196" customWidth="1"/>
    <col min="7446" max="7447" width="9.140625" style="196"/>
    <col min="7448" max="7448" width="10.5703125" style="196" bestFit="1" customWidth="1"/>
    <col min="7449" max="7449" width="11.28515625" style="196" customWidth="1"/>
    <col min="7450" max="7680" width="9.140625" style="196"/>
    <col min="7681" max="7681" width="89" style="196" customWidth="1"/>
    <col min="7682" max="7683" width="14.5703125" style="196" customWidth="1"/>
    <col min="7684" max="7684" width="14" style="196" customWidth="1"/>
    <col min="7685" max="7685" width="14.28515625" style="196" customWidth="1"/>
    <col min="7686" max="7686" width="12.42578125" style="196" customWidth="1"/>
    <col min="7687" max="7687" width="13.7109375" style="196" customWidth="1"/>
    <col min="7688" max="7688" width="14.5703125" style="196" customWidth="1"/>
    <col min="7689" max="7689" width="12.5703125" style="196" customWidth="1"/>
    <col min="7690" max="7690" width="13.42578125" style="196" customWidth="1"/>
    <col min="7691" max="7691" width="14" style="196" customWidth="1"/>
    <col min="7692" max="7692" width="13.140625" style="196" customWidth="1"/>
    <col min="7693" max="7693" width="13.85546875" style="196" customWidth="1"/>
    <col min="7694" max="7694" width="14.42578125" style="196" customWidth="1"/>
    <col min="7695" max="7695" width="13.140625" style="196" customWidth="1"/>
    <col min="7696" max="7696" width="13.28515625" style="196" customWidth="1"/>
    <col min="7697" max="7698" width="10.7109375" style="196" customWidth="1"/>
    <col min="7699" max="7699" width="9.140625" style="196"/>
    <col min="7700" max="7700" width="12.85546875" style="196" customWidth="1"/>
    <col min="7701" max="7701" width="23.42578125" style="196" customWidth="1"/>
    <col min="7702" max="7703" width="9.140625" style="196"/>
    <col min="7704" max="7704" width="10.5703125" style="196" bestFit="1" customWidth="1"/>
    <col min="7705" max="7705" width="11.28515625" style="196" customWidth="1"/>
    <col min="7706" max="7936" width="9.140625" style="196"/>
    <col min="7937" max="7937" width="89" style="196" customWidth="1"/>
    <col min="7938" max="7939" width="14.5703125" style="196" customWidth="1"/>
    <col min="7940" max="7940" width="14" style="196" customWidth="1"/>
    <col min="7941" max="7941" width="14.28515625" style="196" customWidth="1"/>
    <col min="7942" max="7942" width="12.42578125" style="196" customWidth="1"/>
    <col min="7943" max="7943" width="13.7109375" style="196" customWidth="1"/>
    <col min="7944" max="7944" width="14.5703125" style="196" customWidth="1"/>
    <col min="7945" max="7945" width="12.5703125" style="196" customWidth="1"/>
    <col min="7946" max="7946" width="13.42578125" style="196" customWidth="1"/>
    <col min="7947" max="7947" width="14" style="196" customWidth="1"/>
    <col min="7948" max="7948" width="13.140625" style="196" customWidth="1"/>
    <col min="7949" max="7949" width="13.85546875" style="196" customWidth="1"/>
    <col min="7950" max="7950" width="14.42578125" style="196" customWidth="1"/>
    <col min="7951" max="7951" width="13.140625" style="196" customWidth="1"/>
    <col min="7952" max="7952" width="13.28515625" style="196" customWidth="1"/>
    <col min="7953" max="7954" width="10.7109375" style="196" customWidth="1"/>
    <col min="7955" max="7955" width="9.140625" style="196"/>
    <col min="7956" max="7956" width="12.85546875" style="196" customWidth="1"/>
    <col min="7957" max="7957" width="23.42578125" style="196" customWidth="1"/>
    <col min="7958" max="7959" width="9.140625" style="196"/>
    <col min="7960" max="7960" width="10.5703125" style="196" bestFit="1" customWidth="1"/>
    <col min="7961" max="7961" width="11.28515625" style="196" customWidth="1"/>
    <col min="7962" max="8192" width="9.140625" style="196"/>
    <col min="8193" max="8193" width="89" style="196" customWidth="1"/>
    <col min="8194" max="8195" width="14.5703125" style="196" customWidth="1"/>
    <col min="8196" max="8196" width="14" style="196" customWidth="1"/>
    <col min="8197" max="8197" width="14.28515625" style="196" customWidth="1"/>
    <col min="8198" max="8198" width="12.42578125" style="196" customWidth="1"/>
    <col min="8199" max="8199" width="13.7109375" style="196" customWidth="1"/>
    <col min="8200" max="8200" width="14.5703125" style="196" customWidth="1"/>
    <col min="8201" max="8201" width="12.5703125" style="196" customWidth="1"/>
    <col min="8202" max="8202" width="13.42578125" style="196" customWidth="1"/>
    <col min="8203" max="8203" width="14" style="196" customWidth="1"/>
    <col min="8204" max="8204" width="13.140625" style="196" customWidth="1"/>
    <col min="8205" max="8205" width="13.85546875" style="196" customWidth="1"/>
    <col min="8206" max="8206" width="14.42578125" style="196" customWidth="1"/>
    <col min="8207" max="8207" width="13.140625" style="196" customWidth="1"/>
    <col min="8208" max="8208" width="13.28515625" style="196" customWidth="1"/>
    <col min="8209" max="8210" width="10.7109375" style="196" customWidth="1"/>
    <col min="8211" max="8211" width="9.140625" style="196"/>
    <col min="8212" max="8212" width="12.85546875" style="196" customWidth="1"/>
    <col min="8213" max="8213" width="23.42578125" style="196" customWidth="1"/>
    <col min="8214" max="8215" width="9.140625" style="196"/>
    <col min="8216" max="8216" width="10.5703125" style="196" bestFit="1" customWidth="1"/>
    <col min="8217" max="8217" width="11.28515625" style="196" customWidth="1"/>
    <col min="8218" max="8448" width="9.140625" style="196"/>
    <col min="8449" max="8449" width="89" style="196" customWidth="1"/>
    <col min="8450" max="8451" width="14.5703125" style="196" customWidth="1"/>
    <col min="8452" max="8452" width="14" style="196" customWidth="1"/>
    <col min="8453" max="8453" width="14.28515625" style="196" customWidth="1"/>
    <col min="8454" max="8454" width="12.42578125" style="196" customWidth="1"/>
    <col min="8455" max="8455" width="13.7109375" style="196" customWidth="1"/>
    <col min="8456" max="8456" width="14.5703125" style="196" customWidth="1"/>
    <col min="8457" max="8457" width="12.5703125" style="196" customWidth="1"/>
    <col min="8458" max="8458" width="13.42578125" style="196" customWidth="1"/>
    <col min="8459" max="8459" width="14" style="196" customWidth="1"/>
    <col min="8460" max="8460" width="13.140625" style="196" customWidth="1"/>
    <col min="8461" max="8461" width="13.85546875" style="196" customWidth="1"/>
    <col min="8462" max="8462" width="14.42578125" style="196" customWidth="1"/>
    <col min="8463" max="8463" width="13.140625" style="196" customWidth="1"/>
    <col min="8464" max="8464" width="13.28515625" style="196" customWidth="1"/>
    <col min="8465" max="8466" width="10.7109375" style="196" customWidth="1"/>
    <col min="8467" max="8467" width="9.140625" style="196"/>
    <col min="8468" max="8468" width="12.85546875" style="196" customWidth="1"/>
    <col min="8469" max="8469" width="23.42578125" style="196" customWidth="1"/>
    <col min="8470" max="8471" width="9.140625" style="196"/>
    <col min="8472" max="8472" width="10.5703125" style="196" bestFit="1" customWidth="1"/>
    <col min="8473" max="8473" width="11.28515625" style="196" customWidth="1"/>
    <col min="8474" max="8704" width="9.140625" style="196"/>
    <col min="8705" max="8705" width="89" style="196" customWidth="1"/>
    <col min="8706" max="8707" width="14.5703125" style="196" customWidth="1"/>
    <col min="8708" max="8708" width="14" style="196" customWidth="1"/>
    <col min="8709" max="8709" width="14.28515625" style="196" customWidth="1"/>
    <col min="8710" max="8710" width="12.42578125" style="196" customWidth="1"/>
    <col min="8711" max="8711" width="13.7109375" style="196" customWidth="1"/>
    <col min="8712" max="8712" width="14.5703125" style="196" customWidth="1"/>
    <col min="8713" max="8713" width="12.5703125" style="196" customWidth="1"/>
    <col min="8714" max="8714" width="13.42578125" style="196" customWidth="1"/>
    <col min="8715" max="8715" width="14" style="196" customWidth="1"/>
    <col min="8716" max="8716" width="13.140625" style="196" customWidth="1"/>
    <col min="8717" max="8717" width="13.85546875" style="196" customWidth="1"/>
    <col min="8718" max="8718" width="14.42578125" style="196" customWidth="1"/>
    <col min="8719" max="8719" width="13.140625" style="196" customWidth="1"/>
    <col min="8720" max="8720" width="13.28515625" style="196" customWidth="1"/>
    <col min="8721" max="8722" width="10.7109375" style="196" customWidth="1"/>
    <col min="8723" max="8723" width="9.140625" style="196"/>
    <col min="8724" max="8724" width="12.85546875" style="196" customWidth="1"/>
    <col min="8725" max="8725" width="23.42578125" style="196" customWidth="1"/>
    <col min="8726" max="8727" width="9.140625" style="196"/>
    <col min="8728" max="8728" width="10.5703125" style="196" bestFit="1" customWidth="1"/>
    <col min="8729" max="8729" width="11.28515625" style="196" customWidth="1"/>
    <col min="8730" max="8960" width="9.140625" style="196"/>
    <col min="8961" max="8961" width="89" style="196" customWidth="1"/>
    <col min="8962" max="8963" width="14.5703125" style="196" customWidth="1"/>
    <col min="8964" max="8964" width="14" style="196" customWidth="1"/>
    <col min="8965" max="8965" width="14.28515625" style="196" customWidth="1"/>
    <col min="8966" max="8966" width="12.42578125" style="196" customWidth="1"/>
    <col min="8967" max="8967" width="13.7109375" style="196" customWidth="1"/>
    <col min="8968" max="8968" width="14.5703125" style="196" customWidth="1"/>
    <col min="8969" max="8969" width="12.5703125" style="196" customWidth="1"/>
    <col min="8970" max="8970" width="13.42578125" style="196" customWidth="1"/>
    <col min="8971" max="8971" width="14" style="196" customWidth="1"/>
    <col min="8972" max="8972" width="13.140625" style="196" customWidth="1"/>
    <col min="8973" max="8973" width="13.85546875" style="196" customWidth="1"/>
    <col min="8974" max="8974" width="14.42578125" style="196" customWidth="1"/>
    <col min="8975" max="8975" width="13.140625" style="196" customWidth="1"/>
    <col min="8976" max="8976" width="13.28515625" style="196" customWidth="1"/>
    <col min="8977" max="8978" width="10.7109375" style="196" customWidth="1"/>
    <col min="8979" max="8979" width="9.140625" style="196"/>
    <col min="8980" max="8980" width="12.85546875" style="196" customWidth="1"/>
    <col min="8981" max="8981" width="23.42578125" style="196" customWidth="1"/>
    <col min="8982" max="8983" width="9.140625" style="196"/>
    <col min="8984" max="8984" width="10.5703125" style="196" bestFit="1" customWidth="1"/>
    <col min="8985" max="8985" width="11.28515625" style="196" customWidth="1"/>
    <col min="8986" max="9216" width="9.140625" style="196"/>
    <col min="9217" max="9217" width="89" style="196" customWidth="1"/>
    <col min="9218" max="9219" width="14.5703125" style="196" customWidth="1"/>
    <col min="9220" max="9220" width="14" style="196" customWidth="1"/>
    <col min="9221" max="9221" width="14.28515625" style="196" customWidth="1"/>
    <col min="9222" max="9222" width="12.42578125" style="196" customWidth="1"/>
    <col min="9223" max="9223" width="13.7109375" style="196" customWidth="1"/>
    <col min="9224" max="9224" width="14.5703125" style="196" customWidth="1"/>
    <col min="9225" max="9225" width="12.5703125" style="196" customWidth="1"/>
    <col min="9226" max="9226" width="13.42578125" style="196" customWidth="1"/>
    <col min="9227" max="9227" width="14" style="196" customWidth="1"/>
    <col min="9228" max="9228" width="13.140625" style="196" customWidth="1"/>
    <col min="9229" max="9229" width="13.85546875" style="196" customWidth="1"/>
    <col min="9230" max="9230" width="14.42578125" style="196" customWidth="1"/>
    <col min="9231" max="9231" width="13.140625" style="196" customWidth="1"/>
    <col min="9232" max="9232" width="13.28515625" style="196" customWidth="1"/>
    <col min="9233" max="9234" width="10.7109375" style="196" customWidth="1"/>
    <col min="9235" max="9235" width="9.140625" style="196"/>
    <col min="9236" max="9236" width="12.85546875" style="196" customWidth="1"/>
    <col min="9237" max="9237" width="23.42578125" style="196" customWidth="1"/>
    <col min="9238" max="9239" width="9.140625" style="196"/>
    <col min="9240" max="9240" width="10.5703125" style="196" bestFit="1" customWidth="1"/>
    <col min="9241" max="9241" width="11.28515625" style="196" customWidth="1"/>
    <col min="9242" max="9472" width="9.140625" style="196"/>
    <col min="9473" max="9473" width="89" style="196" customWidth="1"/>
    <col min="9474" max="9475" width="14.5703125" style="196" customWidth="1"/>
    <col min="9476" max="9476" width="14" style="196" customWidth="1"/>
    <col min="9477" max="9477" width="14.28515625" style="196" customWidth="1"/>
    <col min="9478" max="9478" width="12.42578125" style="196" customWidth="1"/>
    <col min="9479" max="9479" width="13.7109375" style="196" customWidth="1"/>
    <col min="9480" max="9480" width="14.5703125" style="196" customWidth="1"/>
    <col min="9481" max="9481" width="12.5703125" style="196" customWidth="1"/>
    <col min="9482" max="9482" width="13.42578125" style="196" customWidth="1"/>
    <col min="9483" max="9483" width="14" style="196" customWidth="1"/>
    <col min="9484" max="9484" width="13.140625" style="196" customWidth="1"/>
    <col min="9485" max="9485" width="13.85546875" style="196" customWidth="1"/>
    <col min="9486" max="9486" width="14.42578125" style="196" customWidth="1"/>
    <col min="9487" max="9487" width="13.140625" style="196" customWidth="1"/>
    <col min="9488" max="9488" width="13.28515625" style="196" customWidth="1"/>
    <col min="9489" max="9490" width="10.7109375" style="196" customWidth="1"/>
    <col min="9491" max="9491" width="9.140625" style="196"/>
    <col min="9492" max="9492" width="12.85546875" style="196" customWidth="1"/>
    <col min="9493" max="9493" width="23.42578125" style="196" customWidth="1"/>
    <col min="9494" max="9495" width="9.140625" style="196"/>
    <col min="9496" max="9496" width="10.5703125" style="196" bestFit="1" customWidth="1"/>
    <col min="9497" max="9497" width="11.28515625" style="196" customWidth="1"/>
    <col min="9498" max="9728" width="9.140625" style="196"/>
    <col min="9729" max="9729" width="89" style="196" customWidth="1"/>
    <col min="9730" max="9731" width="14.5703125" style="196" customWidth="1"/>
    <col min="9732" max="9732" width="14" style="196" customWidth="1"/>
    <col min="9733" max="9733" width="14.28515625" style="196" customWidth="1"/>
    <col min="9734" max="9734" width="12.42578125" style="196" customWidth="1"/>
    <col min="9735" max="9735" width="13.7109375" style="196" customWidth="1"/>
    <col min="9736" max="9736" width="14.5703125" style="196" customWidth="1"/>
    <col min="9737" max="9737" width="12.5703125" style="196" customWidth="1"/>
    <col min="9738" max="9738" width="13.42578125" style="196" customWidth="1"/>
    <col min="9739" max="9739" width="14" style="196" customWidth="1"/>
    <col min="9740" max="9740" width="13.140625" style="196" customWidth="1"/>
    <col min="9741" max="9741" width="13.85546875" style="196" customWidth="1"/>
    <col min="9742" max="9742" width="14.42578125" style="196" customWidth="1"/>
    <col min="9743" max="9743" width="13.140625" style="196" customWidth="1"/>
    <col min="9744" max="9744" width="13.28515625" style="196" customWidth="1"/>
    <col min="9745" max="9746" width="10.7109375" style="196" customWidth="1"/>
    <col min="9747" max="9747" width="9.140625" style="196"/>
    <col min="9748" max="9748" width="12.85546875" style="196" customWidth="1"/>
    <col min="9749" max="9749" width="23.42578125" style="196" customWidth="1"/>
    <col min="9750" max="9751" width="9.140625" style="196"/>
    <col min="9752" max="9752" width="10.5703125" style="196" bestFit="1" customWidth="1"/>
    <col min="9753" max="9753" width="11.28515625" style="196" customWidth="1"/>
    <col min="9754" max="9984" width="9.140625" style="196"/>
    <col min="9985" max="9985" width="89" style="196" customWidth="1"/>
    <col min="9986" max="9987" width="14.5703125" style="196" customWidth="1"/>
    <col min="9988" max="9988" width="14" style="196" customWidth="1"/>
    <col min="9989" max="9989" width="14.28515625" style="196" customWidth="1"/>
    <col min="9990" max="9990" width="12.42578125" style="196" customWidth="1"/>
    <col min="9991" max="9991" width="13.7109375" style="196" customWidth="1"/>
    <col min="9992" max="9992" width="14.5703125" style="196" customWidth="1"/>
    <col min="9993" max="9993" width="12.5703125" style="196" customWidth="1"/>
    <col min="9994" max="9994" width="13.42578125" style="196" customWidth="1"/>
    <col min="9995" max="9995" width="14" style="196" customWidth="1"/>
    <col min="9996" max="9996" width="13.140625" style="196" customWidth="1"/>
    <col min="9997" max="9997" width="13.85546875" style="196" customWidth="1"/>
    <col min="9998" max="9998" width="14.42578125" style="196" customWidth="1"/>
    <col min="9999" max="9999" width="13.140625" style="196" customWidth="1"/>
    <col min="10000" max="10000" width="13.28515625" style="196" customWidth="1"/>
    <col min="10001" max="10002" width="10.7109375" style="196" customWidth="1"/>
    <col min="10003" max="10003" width="9.140625" style="196"/>
    <col min="10004" max="10004" width="12.85546875" style="196" customWidth="1"/>
    <col min="10005" max="10005" width="23.42578125" style="196" customWidth="1"/>
    <col min="10006" max="10007" width="9.140625" style="196"/>
    <col min="10008" max="10008" width="10.5703125" style="196" bestFit="1" customWidth="1"/>
    <col min="10009" max="10009" width="11.28515625" style="196" customWidth="1"/>
    <col min="10010" max="10240" width="9.140625" style="196"/>
    <col min="10241" max="10241" width="89" style="196" customWidth="1"/>
    <col min="10242" max="10243" width="14.5703125" style="196" customWidth="1"/>
    <col min="10244" max="10244" width="14" style="196" customWidth="1"/>
    <col min="10245" max="10245" width="14.28515625" style="196" customWidth="1"/>
    <col min="10246" max="10246" width="12.42578125" style="196" customWidth="1"/>
    <col min="10247" max="10247" width="13.7109375" style="196" customWidth="1"/>
    <col min="10248" max="10248" width="14.5703125" style="196" customWidth="1"/>
    <col min="10249" max="10249" width="12.5703125" style="196" customWidth="1"/>
    <col min="10250" max="10250" width="13.42578125" style="196" customWidth="1"/>
    <col min="10251" max="10251" width="14" style="196" customWidth="1"/>
    <col min="10252" max="10252" width="13.140625" style="196" customWidth="1"/>
    <col min="10253" max="10253" width="13.85546875" style="196" customWidth="1"/>
    <col min="10254" max="10254" width="14.42578125" style="196" customWidth="1"/>
    <col min="10255" max="10255" width="13.140625" style="196" customWidth="1"/>
    <col min="10256" max="10256" width="13.28515625" style="196" customWidth="1"/>
    <col min="10257" max="10258" width="10.7109375" style="196" customWidth="1"/>
    <col min="10259" max="10259" width="9.140625" style="196"/>
    <col min="10260" max="10260" width="12.85546875" style="196" customWidth="1"/>
    <col min="10261" max="10261" width="23.42578125" style="196" customWidth="1"/>
    <col min="10262" max="10263" width="9.140625" style="196"/>
    <col min="10264" max="10264" width="10.5703125" style="196" bestFit="1" customWidth="1"/>
    <col min="10265" max="10265" width="11.28515625" style="196" customWidth="1"/>
    <col min="10266" max="10496" width="9.140625" style="196"/>
    <col min="10497" max="10497" width="89" style="196" customWidth="1"/>
    <col min="10498" max="10499" width="14.5703125" style="196" customWidth="1"/>
    <col min="10500" max="10500" width="14" style="196" customWidth="1"/>
    <col min="10501" max="10501" width="14.28515625" style="196" customWidth="1"/>
    <col min="10502" max="10502" width="12.42578125" style="196" customWidth="1"/>
    <col min="10503" max="10503" width="13.7109375" style="196" customWidth="1"/>
    <col min="10504" max="10504" width="14.5703125" style="196" customWidth="1"/>
    <col min="10505" max="10505" width="12.5703125" style="196" customWidth="1"/>
    <col min="10506" max="10506" width="13.42578125" style="196" customWidth="1"/>
    <col min="10507" max="10507" width="14" style="196" customWidth="1"/>
    <col min="10508" max="10508" width="13.140625" style="196" customWidth="1"/>
    <col min="10509" max="10509" width="13.85546875" style="196" customWidth="1"/>
    <col min="10510" max="10510" width="14.42578125" style="196" customWidth="1"/>
    <col min="10511" max="10511" width="13.140625" style="196" customWidth="1"/>
    <col min="10512" max="10512" width="13.28515625" style="196" customWidth="1"/>
    <col min="10513" max="10514" width="10.7109375" style="196" customWidth="1"/>
    <col min="10515" max="10515" width="9.140625" style="196"/>
    <col min="10516" max="10516" width="12.85546875" style="196" customWidth="1"/>
    <col min="10517" max="10517" width="23.42578125" style="196" customWidth="1"/>
    <col min="10518" max="10519" width="9.140625" style="196"/>
    <col min="10520" max="10520" width="10.5703125" style="196" bestFit="1" customWidth="1"/>
    <col min="10521" max="10521" width="11.28515625" style="196" customWidth="1"/>
    <col min="10522" max="10752" width="9.140625" style="196"/>
    <col min="10753" max="10753" width="89" style="196" customWidth="1"/>
    <col min="10754" max="10755" width="14.5703125" style="196" customWidth="1"/>
    <col min="10756" max="10756" width="14" style="196" customWidth="1"/>
    <col min="10757" max="10757" width="14.28515625" style="196" customWidth="1"/>
    <col min="10758" max="10758" width="12.42578125" style="196" customWidth="1"/>
    <col min="10759" max="10759" width="13.7109375" style="196" customWidth="1"/>
    <col min="10760" max="10760" width="14.5703125" style="196" customWidth="1"/>
    <col min="10761" max="10761" width="12.5703125" style="196" customWidth="1"/>
    <col min="10762" max="10762" width="13.42578125" style="196" customWidth="1"/>
    <col min="10763" max="10763" width="14" style="196" customWidth="1"/>
    <col min="10764" max="10764" width="13.140625" style="196" customWidth="1"/>
    <col min="10765" max="10765" width="13.85546875" style="196" customWidth="1"/>
    <col min="10766" max="10766" width="14.42578125" style="196" customWidth="1"/>
    <col min="10767" max="10767" width="13.140625" style="196" customWidth="1"/>
    <col min="10768" max="10768" width="13.28515625" style="196" customWidth="1"/>
    <col min="10769" max="10770" width="10.7109375" style="196" customWidth="1"/>
    <col min="10771" max="10771" width="9.140625" style="196"/>
    <col min="10772" max="10772" width="12.85546875" style="196" customWidth="1"/>
    <col min="10773" max="10773" width="23.42578125" style="196" customWidth="1"/>
    <col min="10774" max="10775" width="9.140625" style="196"/>
    <col min="10776" max="10776" width="10.5703125" style="196" bestFit="1" customWidth="1"/>
    <col min="10777" max="10777" width="11.28515625" style="196" customWidth="1"/>
    <col min="10778" max="11008" width="9.140625" style="196"/>
    <col min="11009" max="11009" width="89" style="196" customWidth="1"/>
    <col min="11010" max="11011" width="14.5703125" style="196" customWidth="1"/>
    <col min="11012" max="11012" width="14" style="196" customWidth="1"/>
    <col min="11013" max="11013" width="14.28515625" style="196" customWidth="1"/>
    <col min="11014" max="11014" width="12.42578125" style="196" customWidth="1"/>
    <col min="11015" max="11015" width="13.7109375" style="196" customWidth="1"/>
    <col min="11016" max="11016" width="14.5703125" style="196" customWidth="1"/>
    <col min="11017" max="11017" width="12.5703125" style="196" customWidth="1"/>
    <col min="11018" max="11018" width="13.42578125" style="196" customWidth="1"/>
    <col min="11019" max="11019" width="14" style="196" customWidth="1"/>
    <col min="11020" max="11020" width="13.140625" style="196" customWidth="1"/>
    <col min="11021" max="11021" width="13.85546875" style="196" customWidth="1"/>
    <col min="11022" max="11022" width="14.42578125" style="196" customWidth="1"/>
    <col min="11023" max="11023" width="13.140625" style="196" customWidth="1"/>
    <col min="11024" max="11024" width="13.28515625" style="196" customWidth="1"/>
    <col min="11025" max="11026" width="10.7109375" style="196" customWidth="1"/>
    <col min="11027" max="11027" width="9.140625" style="196"/>
    <col min="11028" max="11028" width="12.85546875" style="196" customWidth="1"/>
    <col min="11029" max="11029" width="23.42578125" style="196" customWidth="1"/>
    <col min="11030" max="11031" width="9.140625" style="196"/>
    <col min="11032" max="11032" width="10.5703125" style="196" bestFit="1" customWidth="1"/>
    <col min="11033" max="11033" width="11.28515625" style="196" customWidth="1"/>
    <col min="11034" max="11264" width="9.140625" style="196"/>
    <col min="11265" max="11265" width="89" style="196" customWidth="1"/>
    <col min="11266" max="11267" width="14.5703125" style="196" customWidth="1"/>
    <col min="11268" max="11268" width="14" style="196" customWidth="1"/>
    <col min="11269" max="11269" width="14.28515625" style="196" customWidth="1"/>
    <col min="11270" max="11270" width="12.42578125" style="196" customWidth="1"/>
    <col min="11271" max="11271" width="13.7109375" style="196" customWidth="1"/>
    <col min="11272" max="11272" width="14.5703125" style="196" customWidth="1"/>
    <col min="11273" max="11273" width="12.5703125" style="196" customWidth="1"/>
    <col min="11274" max="11274" width="13.42578125" style="196" customWidth="1"/>
    <col min="11275" max="11275" width="14" style="196" customWidth="1"/>
    <col min="11276" max="11276" width="13.140625" style="196" customWidth="1"/>
    <col min="11277" max="11277" width="13.85546875" style="196" customWidth="1"/>
    <col min="11278" max="11278" width="14.42578125" style="196" customWidth="1"/>
    <col min="11279" max="11279" width="13.140625" style="196" customWidth="1"/>
    <col min="11280" max="11280" width="13.28515625" style="196" customWidth="1"/>
    <col min="11281" max="11282" width="10.7109375" style="196" customWidth="1"/>
    <col min="11283" max="11283" width="9.140625" style="196"/>
    <col min="11284" max="11284" width="12.85546875" style="196" customWidth="1"/>
    <col min="11285" max="11285" width="23.42578125" style="196" customWidth="1"/>
    <col min="11286" max="11287" width="9.140625" style="196"/>
    <col min="11288" max="11288" width="10.5703125" style="196" bestFit="1" customWidth="1"/>
    <col min="11289" max="11289" width="11.28515625" style="196" customWidth="1"/>
    <col min="11290" max="11520" width="9.140625" style="196"/>
    <col min="11521" max="11521" width="89" style="196" customWidth="1"/>
    <col min="11522" max="11523" width="14.5703125" style="196" customWidth="1"/>
    <col min="11524" max="11524" width="14" style="196" customWidth="1"/>
    <col min="11525" max="11525" width="14.28515625" style="196" customWidth="1"/>
    <col min="11526" max="11526" width="12.42578125" style="196" customWidth="1"/>
    <col min="11527" max="11527" width="13.7109375" style="196" customWidth="1"/>
    <col min="11528" max="11528" width="14.5703125" style="196" customWidth="1"/>
    <col min="11529" max="11529" width="12.5703125" style="196" customWidth="1"/>
    <col min="11530" max="11530" width="13.42578125" style="196" customWidth="1"/>
    <col min="11531" max="11531" width="14" style="196" customWidth="1"/>
    <col min="11532" max="11532" width="13.140625" style="196" customWidth="1"/>
    <col min="11533" max="11533" width="13.85546875" style="196" customWidth="1"/>
    <col min="11534" max="11534" width="14.42578125" style="196" customWidth="1"/>
    <col min="11535" max="11535" width="13.140625" style="196" customWidth="1"/>
    <col min="11536" max="11536" width="13.28515625" style="196" customWidth="1"/>
    <col min="11537" max="11538" width="10.7109375" style="196" customWidth="1"/>
    <col min="11539" max="11539" width="9.140625" style="196"/>
    <col min="11540" max="11540" width="12.85546875" style="196" customWidth="1"/>
    <col min="11541" max="11541" width="23.42578125" style="196" customWidth="1"/>
    <col min="11542" max="11543" width="9.140625" style="196"/>
    <col min="11544" max="11544" width="10.5703125" style="196" bestFit="1" customWidth="1"/>
    <col min="11545" max="11545" width="11.28515625" style="196" customWidth="1"/>
    <col min="11546" max="11776" width="9.140625" style="196"/>
    <col min="11777" max="11777" width="89" style="196" customWidth="1"/>
    <col min="11778" max="11779" width="14.5703125" style="196" customWidth="1"/>
    <col min="11780" max="11780" width="14" style="196" customWidth="1"/>
    <col min="11781" max="11781" width="14.28515625" style="196" customWidth="1"/>
    <col min="11782" max="11782" width="12.42578125" style="196" customWidth="1"/>
    <col min="11783" max="11783" width="13.7109375" style="196" customWidth="1"/>
    <col min="11784" max="11784" width="14.5703125" style="196" customWidth="1"/>
    <col min="11785" max="11785" width="12.5703125" style="196" customWidth="1"/>
    <col min="11786" max="11786" width="13.42578125" style="196" customWidth="1"/>
    <col min="11787" max="11787" width="14" style="196" customWidth="1"/>
    <col min="11788" max="11788" width="13.140625" style="196" customWidth="1"/>
    <col min="11789" max="11789" width="13.85546875" style="196" customWidth="1"/>
    <col min="11790" max="11790" width="14.42578125" style="196" customWidth="1"/>
    <col min="11791" max="11791" width="13.140625" style="196" customWidth="1"/>
    <col min="11792" max="11792" width="13.28515625" style="196" customWidth="1"/>
    <col min="11793" max="11794" width="10.7109375" style="196" customWidth="1"/>
    <col min="11795" max="11795" width="9.140625" style="196"/>
    <col min="11796" max="11796" width="12.85546875" style="196" customWidth="1"/>
    <col min="11797" max="11797" width="23.42578125" style="196" customWidth="1"/>
    <col min="11798" max="11799" width="9.140625" style="196"/>
    <col min="11800" max="11800" width="10.5703125" style="196" bestFit="1" customWidth="1"/>
    <col min="11801" max="11801" width="11.28515625" style="196" customWidth="1"/>
    <col min="11802" max="12032" width="9.140625" style="196"/>
    <col min="12033" max="12033" width="89" style="196" customWidth="1"/>
    <col min="12034" max="12035" width="14.5703125" style="196" customWidth="1"/>
    <col min="12036" max="12036" width="14" style="196" customWidth="1"/>
    <col min="12037" max="12037" width="14.28515625" style="196" customWidth="1"/>
    <col min="12038" max="12038" width="12.42578125" style="196" customWidth="1"/>
    <col min="12039" max="12039" width="13.7109375" style="196" customWidth="1"/>
    <col min="12040" max="12040" width="14.5703125" style="196" customWidth="1"/>
    <col min="12041" max="12041" width="12.5703125" style="196" customWidth="1"/>
    <col min="12042" max="12042" width="13.42578125" style="196" customWidth="1"/>
    <col min="12043" max="12043" width="14" style="196" customWidth="1"/>
    <col min="12044" max="12044" width="13.140625" style="196" customWidth="1"/>
    <col min="12045" max="12045" width="13.85546875" style="196" customWidth="1"/>
    <col min="12046" max="12046" width="14.42578125" style="196" customWidth="1"/>
    <col min="12047" max="12047" width="13.140625" style="196" customWidth="1"/>
    <col min="12048" max="12048" width="13.28515625" style="196" customWidth="1"/>
    <col min="12049" max="12050" width="10.7109375" style="196" customWidth="1"/>
    <col min="12051" max="12051" width="9.140625" style="196"/>
    <col min="12052" max="12052" width="12.85546875" style="196" customWidth="1"/>
    <col min="12053" max="12053" width="23.42578125" style="196" customWidth="1"/>
    <col min="12054" max="12055" width="9.140625" style="196"/>
    <col min="12056" max="12056" width="10.5703125" style="196" bestFit="1" customWidth="1"/>
    <col min="12057" max="12057" width="11.28515625" style="196" customWidth="1"/>
    <col min="12058" max="12288" width="9.140625" style="196"/>
    <col min="12289" max="12289" width="89" style="196" customWidth="1"/>
    <col min="12290" max="12291" width="14.5703125" style="196" customWidth="1"/>
    <col min="12292" max="12292" width="14" style="196" customWidth="1"/>
    <col min="12293" max="12293" width="14.28515625" style="196" customWidth="1"/>
    <col min="12294" max="12294" width="12.42578125" style="196" customWidth="1"/>
    <col min="12295" max="12295" width="13.7109375" style="196" customWidth="1"/>
    <col min="12296" max="12296" width="14.5703125" style="196" customWidth="1"/>
    <col min="12297" max="12297" width="12.5703125" style="196" customWidth="1"/>
    <col min="12298" max="12298" width="13.42578125" style="196" customWidth="1"/>
    <col min="12299" max="12299" width="14" style="196" customWidth="1"/>
    <col min="12300" max="12300" width="13.140625" style="196" customWidth="1"/>
    <col min="12301" max="12301" width="13.85546875" style="196" customWidth="1"/>
    <col min="12302" max="12302" width="14.42578125" style="196" customWidth="1"/>
    <col min="12303" max="12303" width="13.140625" style="196" customWidth="1"/>
    <col min="12304" max="12304" width="13.28515625" style="196" customWidth="1"/>
    <col min="12305" max="12306" width="10.7109375" style="196" customWidth="1"/>
    <col min="12307" max="12307" width="9.140625" style="196"/>
    <col min="12308" max="12308" width="12.85546875" style="196" customWidth="1"/>
    <col min="12309" max="12309" width="23.42578125" style="196" customWidth="1"/>
    <col min="12310" max="12311" width="9.140625" style="196"/>
    <col min="12312" max="12312" width="10.5703125" style="196" bestFit="1" customWidth="1"/>
    <col min="12313" max="12313" width="11.28515625" style="196" customWidth="1"/>
    <col min="12314" max="12544" width="9.140625" style="196"/>
    <col min="12545" max="12545" width="89" style="196" customWidth="1"/>
    <col min="12546" max="12547" width="14.5703125" style="196" customWidth="1"/>
    <col min="12548" max="12548" width="14" style="196" customWidth="1"/>
    <col min="12549" max="12549" width="14.28515625" style="196" customWidth="1"/>
    <col min="12550" max="12550" width="12.42578125" style="196" customWidth="1"/>
    <col min="12551" max="12551" width="13.7109375" style="196" customWidth="1"/>
    <col min="12552" max="12552" width="14.5703125" style="196" customWidth="1"/>
    <col min="12553" max="12553" width="12.5703125" style="196" customWidth="1"/>
    <col min="12554" max="12554" width="13.42578125" style="196" customWidth="1"/>
    <col min="12555" max="12555" width="14" style="196" customWidth="1"/>
    <col min="12556" max="12556" width="13.140625" style="196" customWidth="1"/>
    <col min="12557" max="12557" width="13.85546875" style="196" customWidth="1"/>
    <col min="12558" max="12558" width="14.42578125" style="196" customWidth="1"/>
    <col min="12559" max="12559" width="13.140625" style="196" customWidth="1"/>
    <col min="12560" max="12560" width="13.28515625" style="196" customWidth="1"/>
    <col min="12561" max="12562" width="10.7109375" style="196" customWidth="1"/>
    <col min="12563" max="12563" width="9.140625" style="196"/>
    <col min="12564" max="12564" width="12.85546875" style="196" customWidth="1"/>
    <col min="12565" max="12565" width="23.42578125" style="196" customWidth="1"/>
    <col min="12566" max="12567" width="9.140625" style="196"/>
    <col min="12568" max="12568" width="10.5703125" style="196" bestFit="1" customWidth="1"/>
    <col min="12569" max="12569" width="11.28515625" style="196" customWidth="1"/>
    <col min="12570" max="12800" width="9.140625" style="196"/>
    <col min="12801" max="12801" width="89" style="196" customWidth="1"/>
    <col min="12802" max="12803" width="14.5703125" style="196" customWidth="1"/>
    <col min="12804" max="12804" width="14" style="196" customWidth="1"/>
    <col min="12805" max="12805" width="14.28515625" style="196" customWidth="1"/>
    <col min="12806" max="12806" width="12.42578125" style="196" customWidth="1"/>
    <col min="12807" max="12807" width="13.7109375" style="196" customWidth="1"/>
    <col min="12808" max="12808" width="14.5703125" style="196" customWidth="1"/>
    <col min="12809" max="12809" width="12.5703125" style="196" customWidth="1"/>
    <col min="12810" max="12810" width="13.42578125" style="196" customWidth="1"/>
    <col min="12811" max="12811" width="14" style="196" customWidth="1"/>
    <col min="12812" max="12812" width="13.140625" style="196" customWidth="1"/>
    <col min="12813" max="12813" width="13.85546875" style="196" customWidth="1"/>
    <col min="12814" max="12814" width="14.42578125" style="196" customWidth="1"/>
    <col min="12815" max="12815" width="13.140625" style="196" customWidth="1"/>
    <col min="12816" max="12816" width="13.28515625" style="196" customWidth="1"/>
    <col min="12817" max="12818" width="10.7109375" style="196" customWidth="1"/>
    <col min="12819" max="12819" width="9.140625" style="196"/>
    <col min="12820" max="12820" width="12.85546875" style="196" customWidth="1"/>
    <col min="12821" max="12821" width="23.42578125" style="196" customWidth="1"/>
    <col min="12822" max="12823" width="9.140625" style="196"/>
    <col min="12824" max="12824" width="10.5703125" style="196" bestFit="1" customWidth="1"/>
    <col min="12825" max="12825" width="11.28515625" style="196" customWidth="1"/>
    <col min="12826" max="13056" width="9.140625" style="196"/>
    <col min="13057" max="13057" width="89" style="196" customWidth="1"/>
    <col min="13058" max="13059" width="14.5703125" style="196" customWidth="1"/>
    <col min="13060" max="13060" width="14" style="196" customWidth="1"/>
    <col min="13061" max="13061" width="14.28515625" style="196" customWidth="1"/>
    <col min="13062" max="13062" width="12.42578125" style="196" customWidth="1"/>
    <col min="13063" max="13063" width="13.7109375" style="196" customWidth="1"/>
    <col min="13064" max="13064" width="14.5703125" style="196" customWidth="1"/>
    <col min="13065" max="13065" width="12.5703125" style="196" customWidth="1"/>
    <col min="13066" max="13066" width="13.42578125" style="196" customWidth="1"/>
    <col min="13067" max="13067" width="14" style="196" customWidth="1"/>
    <col min="13068" max="13068" width="13.140625" style="196" customWidth="1"/>
    <col min="13069" max="13069" width="13.85546875" style="196" customWidth="1"/>
    <col min="13070" max="13070" width="14.42578125" style="196" customWidth="1"/>
    <col min="13071" max="13071" width="13.140625" style="196" customWidth="1"/>
    <col min="13072" max="13072" width="13.28515625" style="196" customWidth="1"/>
    <col min="13073" max="13074" width="10.7109375" style="196" customWidth="1"/>
    <col min="13075" max="13075" width="9.140625" style="196"/>
    <col min="13076" max="13076" width="12.85546875" style="196" customWidth="1"/>
    <col min="13077" max="13077" width="23.42578125" style="196" customWidth="1"/>
    <col min="13078" max="13079" width="9.140625" style="196"/>
    <col min="13080" max="13080" width="10.5703125" style="196" bestFit="1" customWidth="1"/>
    <col min="13081" max="13081" width="11.28515625" style="196" customWidth="1"/>
    <col min="13082" max="13312" width="9.140625" style="196"/>
    <col min="13313" max="13313" width="89" style="196" customWidth="1"/>
    <col min="13314" max="13315" width="14.5703125" style="196" customWidth="1"/>
    <col min="13316" max="13316" width="14" style="196" customWidth="1"/>
    <col min="13317" max="13317" width="14.28515625" style="196" customWidth="1"/>
    <col min="13318" max="13318" width="12.42578125" style="196" customWidth="1"/>
    <col min="13319" max="13319" width="13.7109375" style="196" customWidth="1"/>
    <col min="13320" max="13320" width="14.5703125" style="196" customWidth="1"/>
    <col min="13321" max="13321" width="12.5703125" style="196" customWidth="1"/>
    <col min="13322" max="13322" width="13.42578125" style="196" customWidth="1"/>
    <col min="13323" max="13323" width="14" style="196" customWidth="1"/>
    <col min="13324" max="13324" width="13.140625" style="196" customWidth="1"/>
    <col min="13325" max="13325" width="13.85546875" style="196" customWidth="1"/>
    <col min="13326" max="13326" width="14.42578125" style="196" customWidth="1"/>
    <col min="13327" max="13327" width="13.140625" style="196" customWidth="1"/>
    <col min="13328" max="13328" width="13.28515625" style="196" customWidth="1"/>
    <col min="13329" max="13330" width="10.7109375" style="196" customWidth="1"/>
    <col min="13331" max="13331" width="9.140625" style="196"/>
    <col min="13332" max="13332" width="12.85546875" style="196" customWidth="1"/>
    <col min="13333" max="13333" width="23.42578125" style="196" customWidth="1"/>
    <col min="13334" max="13335" width="9.140625" style="196"/>
    <col min="13336" max="13336" width="10.5703125" style="196" bestFit="1" customWidth="1"/>
    <col min="13337" max="13337" width="11.28515625" style="196" customWidth="1"/>
    <col min="13338" max="13568" width="9.140625" style="196"/>
    <col min="13569" max="13569" width="89" style="196" customWidth="1"/>
    <col min="13570" max="13571" width="14.5703125" style="196" customWidth="1"/>
    <col min="13572" max="13572" width="14" style="196" customWidth="1"/>
    <col min="13573" max="13573" width="14.28515625" style="196" customWidth="1"/>
    <col min="13574" max="13574" width="12.42578125" style="196" customWidth="1"/>
    <col min="13575" max="13575" width="13.7109375" style="196" customWidth="1"/>
    <col min="13576" max="13576" width="14.5703125" style="196" customWidth="1"/>
    <col min="13577" max="13577" width="12.5703125" style="196" customWidth="1"/>
    <col min="13578" max="13578" width="13.42578125" style="196" customWidth="1"/>
    <col min="13579" max="13579" width="14" style="196" customWidth="1"/>
    <col min="13580" max="13580" width="13.140625" style="196" customWidth="1"/>
    <col min="13581" max="13581" width="13.85546875" style="196" customWidth="1"/>
    <col min="13582" max="13582" width="14.42578125" style="196" customWidth="1"/>
    <col min="13583" max="13583" width="13.140625" style="196" customWidth="1"/>
    <col min="13584" max="13584" width="13.28515625" style="196" customWidth="1"/>
    <col min="13585" max="13586" width="10.7109375" style="196" customWidth="1"/>
    <col min="13587" max="13587" width="9.140625" style="196"/>
    <col min="13588" max="13588" width="12.85546875" style="196" customWidth="1"/>
    <col min="13589" max="13589" width="23.42578125" style="196" customWidth="1"/>
    <col min="13590" max="13591" width="9.140625" style="196"/>
    <col min="13592" max="13592" width="10.5703125" style="196" bestFit="1" customWidth="1"/>
    <col min="13593" max="13593" width="11.28515625" style="196" customWidth="1"/>
    <col min="13594" max="13824" width="9.140625" style="196"/>
    <col min="13825" max="13825" width="89" style="196" customWidth="1"/>
    <col min="13826" max="13827" width="14.5703125" style="196" customWidth="1"/>
    <col min="13828" max="13828" width="14" style="196" customWidth="1"/>
    <col min="13829" max="13829" width="14.28515625" style="196" customWidth="1"/>
    <col min="13830" max="13830" width="12.42578125" style="196" customWidth="1"/>
    <col min="13831" max="13831" width="13.7109375" style="196" customWidth="1"/>
    <col min="13832" max="13832" width="14.5703125" style="196" customWidth="1"/>
    <col min="13833" max="13833" width="12.5703125" style="196" customWidth="1"/>
    <col min="13834" max="13834" width="13.42578125" style="196" customWidth="1"/>
    <col min="13835" max="13835" width="14" style="196" customWidth="1"/>
    <col min="13836" max="13836" width="13.140625" style="196" customWidth="1"/>
    <col min="13837" max="13837" width="13.85546875" style="196" customWidth="1"/>
    <col min="13838" max="13838" width="14.42578125" style="196" customWidth="1"/>
    <col min="13839" max="13839" width="13.140625" style="196" customWidth="1"/>
    <col min="13840" max="13840" width="13.28515625" style="196" customWidth="1"/>
    <col min="13841" max="13842" width="10.7109375" style="196" customWidth="1"/>
    <col min="13843" max="13843" width="9.140625" style="196"/>
    <col min="13844" max="13844" width="12.85546875" style="196" customWidth="1"/>
    <col min="13845" max="13845" width="23.42578125" style="196" customWidth="1"/>
    <col min="13846" max="13847" width="9.140625" style="196"/>
    <col min="13848" max="13848" width="10.5703125" style="196" bestFit="1" customWidth="1"/>
    <col min="13849" max="13849" width="11.28515625" style="196" customWidth="1"/>
    <col min="13850" max="14080" width="9.140625" style="196"/>
    <col min="14081" max="14081" width="89" style="196" customWidth="1"/>
    <col min="14082" max="14083" width="14.5703125" style="196" customWidth="1"/>
    <col min="14084" max="14084" width="14" style="196" customWidth="1"/>
    <col min="14085" max="14085" width="14.28515625" style="196" customWidth="1"/>
    <col min="14086" max="14086" width="12.42578125" style="196" customWidth="1"/>
    <col min="14087" max="14087" width="13.7109375" style="196" customWidth="1"/>
    <col min="14088" max="14088" width="14.5703125" style="196" customWidth="1"/>
    <col min="14089" max="14089" width="12.5703125" style="196" customWidth="1"/>
    <col min="14090" max="14090" width="13.42578125" style="196" customWidth="1"/>
    <col min="14091" max="14091" width="14" style="196" customWidth="1"/>
    <col min="14092" max="14092" width="13.140625" style="196" customWidth="1"/>
    <col min="14093" max="14093" width="13.85546875" style="196" customWidth="1"/>
    <col min="14094" max="14094" width="14.42578125" style="196" customWidth="1"/>
    <col min="14095" max="14095" width="13.140625" style="196" customWidth="1"/>
    <col min="14096" max="14096" width="13.28515625" style="196" customWidth="1"/>
    <col min="14097" max="14098" width="10.7109375" style="196" customWidth="1"/>
    <col min="14099" max="14099" width="9.140625" style="196"/>
    <col min="14100" max="14100" width="12.85546875" style="196" customWidth="1"/>
    <col min="14101" max="14101" width="23.42578125" style="196" customWidth="1"/>
    <col min="14102" max="14103" width="9.140625" style="196"/>
    <col min="14104" max="14104" width="10.5703125" style="196" bestFit="1" customWidth="1"/>
    <col min="14105" max="14105" width="11.28515625" style="196" customWidth="1"/>
    <col min="14106" max="14336" width="9.140625" style="196"/>
    <col min="14337" max="14337" width="89" style="196" customWidth="1"/>
    <col min="14338" max="14339" width="14.5703125" style="196" customWidth="1"/>
    <col min="14340" max="14340" width="14" style="196" customWidth="1"/>
    <col min="14341" max="14341" width="14.28515625" style="196" customWidth="1"/>
    <col min="14342" max="14342" width="12.42578125" style="196" customWidth="1"/>
    <col min="14343" max="14343" width="13.7109375" style="196" customWidth="1"/>
    <col min="14344" max="14344" width="14.5703125" style="196" customWidth="1"/>
    <col min="14345" max="14345" width="12.5703125" style="196" customWidth="1"/>
    <col min="14346" max="14346" width="13.42578125" style="196" customWidth="1"/>
    <col min="14347" max="14347" width="14" style="196" customWidth="1"/>
    <col min="14348" max="14348" width="13.140625" style="196" customWidth="1"/>
    <col min="14349" max="14349" width="13.85546875" style="196" customWidth="1"/>
    <col min="14350" max="14350" width="14.42578125" style="196" customWidth="1"/>
    <col min="14351" max="14351" width="13.140625" style="196" customWidth="1"/>
    <col min="14352" max="14352" width="13.28515625" style="196" customWidth="1"/>
    <col min="14353" max="14354" width="10.7109375" style="196" customWidth="1"/>
    <col min="14355" max="14355" width="9.140625" style="196"/>
    <col min="14356" max="14356" width="12.85546875" style="196" customWidth="1"/>
    <col min="14357" max="14357" width="23.42578125" style="196" customWidth="1"/>
    <col min="14358" max="14359" width="9.140625" style="196"/>
    <col min="14360" max="14360" width="10.5703125" style="196" bestFit="1" customWidth="1"/>
    <col min="14361" max="14361" width="11.28515625" style="196" customWidth="1"/>
    <col min="14362" max="14592" width="9.140625" style="196"/>
    <col min="14593" max="14593" width="89" style="196" customWidth="1"/>
    <col min="14594" max="14595" width="14.5703125" style="196" customWidth="1"/>
    <col min="14596" max="14596" width="14" style="196" customWidth="1"/>
    <col min="14597" max="14597" width="14.28515625" style="196" customWidth="1"/>
    <col min="14598" max="14598" width="12.42578125" style="196" customWidth="1"/>
    <col min="14599" max="14599" width="13.7109375" style="196" customWidth="1"/>
    <col min="14600" max="14600" width="14.5703125" style="196" customWidth="1"/>
    <col min="14601" max="14601" width="12.5703125" style="196" customWidth="1"/>
    <col min="14602" max="14602" width="13.42578125" style="196" customWidth="1"/>
    <col min="14603" max="14603" width="14" style="196" customWidth="1"/>
    <col min="14604" max="14604" width="13.140625" style="196" customWidth="1"/>
    <col min="14605" max="14605" width="13.85546875" style="196" customWidth="1"/>
    <col min="14606" max="14606" width="14.42578125" style="196" customWidth="1"/>
    <col min="14607" max="14607" width="13.140625" style="196" customWidth="1"/>
    <col min="14608" max="14608" width="13.28515625" style="196" customWidth="1"/>
    <col min="14609" max="14610" width="10.7109375" style="196" customWidth="1"/>
    <col min="14611" max="14611" width="9.140625" style="196"/>
    <col min="14612" max="14612" width="12.85546875" style="196" customWidth="1"/>
    <col min="14613" max="14613" width="23.42578125" style="196" customWidth="1"/>
    <col min="14614" max="14615" width="9.140625" style="196"/>
    <col min="14616" max="14616" width="10.5703125" style="196" bestFit="1" customWidth="1"/>
    <col min="14617" max="14617" width="11.28515625" style="196" customWidth="1"/>
    <col min="14618" max="14848" width="9.140625" style="196"/>
    <col min="14849" max="14849" width="89" style="196" customWidth="1"/>
    <col min="14850" max="14851" width="14.5703125" style="196" customWidth="1"/>
    <col min="14852" max="14852" width="14" style="196" customWidth="1"/>
    <col min="14853" max="14853" width="14.28515625" style="196" customWidth="1"/>
    <col min="14854" max="14854" width="12.42578125" style="196" customWidth="1"/>
    <col min="14855" max="14855" width="13.7109375" style="196" customWidth="1"/>
    <col min="14856" max="14856" width="14.5703125" style="196" customWidth="1"/>
    <col min="14857" max="14857" width="12.5703125" style="196" customWidth="1"/>
    <col min="14858" max="14858" width="13.42578125" style="196" customWidth="1"/>
    <col min="14859" max="14859" width="14" style="196" customWidth="1"/>
    <col min="14860" max="14860" width="13.140625" style="196" customWidth="1"/>
    <col min="14861" max="14861" width="13.85546875" style="196" customWidth="1"/>
    <col min="14862" max="14862" width="14.42578125" style="196" customWidth="1"/>
    <col min="14863" max="14863" width="13.140625" style="196" customWidth="1"/>
    <col min="14864" max="14864" width="13.28515625" style="196" customWidth="1"/>
    <col min="14865" max="14866" width="10.7109375" style="196" customWidth="1"/>
    <col min="14867" max="14867" width="9.140625" style="196"/>
    <col min="14868" max="14868" width="12.85546875" style="196" customWidth="1"/>
    <col min="14869" max="14869" width="23.42578125" style="196" customWidth="1"/>
    <col min="14870" max="14871" width="9.140625" style="196"/>
    <col min="14872" max="14872" width="10.5703125" style="196" bestFit="1" customWidth="1"/>
    <col min="14873" max="14873" width="11.28515625" style="196" customWidth="1"/>
    <col min="14874" max="15104" width="9.140625" style="196"/>
    <col min="15105" max="15105" width="89" style="196" customWidth="1"/>
    <col min="15106" max="15107" width="14.5703125" style="196" customWidth="1"/>
    <col min="15108" max="15108" width="14" style="196" customWidth="1"/>
    <col min="15109" max="15109" width="14.28515625" style="196" customWidth="1"/>
    <col min="15110" max="15110" width="12.42578125" style="196" customWidth="1"/>
    <col min="15111" max="15111" width="13.7109375" style="196" customWidth="1"/>
    <col min="15112" max="15112" width="14.5703125" style="196" customWidth="1"/>
    <col min="15113" max="15113" width="12.5703125" style="196" customWidth="1"/>
    <col min="15114" max="15114" width="13.42578125" style="196" customWidth="1"/>
    <col min="15115" max="15115" width="14" style="196" customWidth="1"/>
    <col min="15116" max="15116" width="13.140625" style="196" customWidth="1"/>
    <col min="15117" max="15117" width="13.85546875" style="196" customWidth="1"/>
    <col min="15118" max="15118" width="14.42578125" style="196" customWidth="1"/>
    <col min="15119" max="15119" width="13.140625" style="196" customWidth="1"/>
    <col min="15120" max="15120" width="13.28515625" style="196" customWidth="1"/>
    <col min="15121" max="15122" width="10.7109375" style="196" customWidth="1"/>
    <col min="15123" max="15123" width="9.140625" style="196"/>
    <col min="15124" max="15124" width="12.85546875" style="196" customWidth="1"/>
    <col min="15125" max="15125" width="23.42578125" style="196" customWidth="1"/>
    <col min="15126" max="15127" width="9.140625" style="196"/>
    <col min="15128" max="15128" width="10.5703125" style="196" bestFit="1" customWidth="1"/>
    <col min="15129" max="15129" width="11.28515625" style="196" customWidth="1"/>
    <col min="15130" max="15360" width="9.140625" style="196"/>
    <col min="15361" max="15361" width="89" style="196" customWidth="1"/>
    <col min="15362" max="15363" width="14.5703125" style="196" customWidth="1"/>
    <col min="15364" max="15364" width="14" style="196" customWidth="1"/>
    <col min="15365" max="15365" width="14.28515625" style="196" customWidth="1"/>
    <col min="15366" max="15366" width="12.42578125" style="196" customWidth="1"/>
    <col min="15367" max="15367" width="13.7109375" style="196" customWidth="1"/>
    <col min="15368" max="15368" width="14.5703125" style="196" customWidth="1"/>
    <col min="15369" max="15369" width="12.5703125" style="196" customWidth="1"/>
    <col min="15370" max="15370" width="13.42578125" style="196" customWidth="1"/>
    <col min="15371" max="15371" width="14" style="196" customWidth="1"/>
    <col min="15372" max="15372" width="13.140625" style="196" customWidth="1"/>
    <col min="15373" max="15373" width="13.85546875" style="196" customWidth="1"/>
    <col min="15374" max="15374" width="14.42578125" style="196" customWidth="1"/>
    <col min="15375" max="15375" width="13.140625" style="196" customWidth="1"/>
    <col min="15376" max="15376" width="13.28515625" style="196" customWidth="1"/>
    <col min="15377" max="15378" width="10.7109375" style="196" customWidth="1"/>
    <col min="15379" max="15379" width="9.140625" style="196"/>
    <col min="15380" max="15380" width="12.85546875" style="196" customWidth="1"/>
    <col min="15381" max="15381" width="23.42578125" style="196" customWidth="1"/>
    <col min="15382" max="15383" width="9.140625" style="196"/>
    <col min="15384" max="15384" width="10.5703125" style="196" bestFit="1" customWidth="1"/>
    <col min="15385" max="15385" width="11.28515625" style="196" customWidth="1"/>
    <col min="15386" max="15616" width="9.140625" style="196"/>
    <col min="15617" max="15617" width="89" style="196" customWidth="1"/>
    <col min="15618" max="15619" width="14.5703125" style="196" customWidth="1"/>
    <col min="15620" max="15620" width="14" style="196" customWidth="1"/>
    <col min="15621" max="15621" width="14.28515625" style="196" customWidth="1"/>
    <col min="15622" max="15622" width="12.42578125" style="196" customWidth="1"/>
    <col min="15623" max="15623" width="13.7109375" style="196" customWidth="1"/>
    <col min="15624" max="15624" width="14.5703125" style="196" customWidth="1"/>
    <col min="15625" max="15625" width="12.5703125" style="196" customWidth="1"/>
    <col min="15626" max="15626" width="13.42578125" style="196" customWidth="1"/>
    <col min="15627" max="15627" width="14" style="196" customWidth="1"/>
    <col min="15628" max="15628" width="13.140625" style="196" customWidth="1"/>
    <col min="15629" max="15629" width="13.85546875" style="196" customWidth="1"/>
    <col min="15630" max="15630" width="14.42578125" style="196" customWidth="1"/>
    <col min="15631" max="15631" width="13.140625" style="196" customWidth="1"/>
    <col min="15632" max="15632" width="13.28515625" style="196" customWidth="1"/>
    <col min="15633" max="15634" width="10.7109375" style="196" customWidth="1"/>
    <col min="15635" max="15635" width="9.140625" style="196"/>
    <col min="15636" max="15636" width="12.85546875" style="196" customWidth="1"/>
    <col min="15637" max="15637" width="23.42578125" style="196" customWidth="1"/>
    <col min="15638" max="15639" width="9.140625" style="196"/>
    <col min="15640" max="15640" width="10.5703125" style="196" bestFit="1" customWidth="1"/>
    <col min="15641" max="15641" width="11.28515625" style="196" customWidth="1"/>
    <col min="15642" max="15872" width="9.140625" style="196"/>
    <col min="15873" max="15873" width="89" style="196" customWidth="1"/>
    <col min="15874" max="15875" width="14.5703125" style="196" customWidth="1"/>
    <col min="15876" max="15876" width="14" style="196" customWidth="1"/>
    <col min="15877" max="15877" width="14.28515625" style="196" customWidth="1"/>
    <col min="15878" max="15878" width="12.42578125" style="196" customWidth="1"/>
    <col min="15879" max="15879" width="13.7109375" style="196" customWidth="1"/>
    <col min="15880" max="15880" width="14.5703125" style="196" customWidth="1"/>
    <col min="15881" max="15881" width="12.5703125" style="196" customWidth="1"/>
    <col min="15882" max="15882" width="13.42578125" style="196" customWidth="1"/>
    <col min="15883" max="15883" width="14" style="196" customWidth="1"/>
    <col min="15884" max="15884" width="13.140625" style="196" customWidth="1"/>
    <col min="15885" max="15885" width="13.85546875" style="196" customWidth="1"/>
    <col min="15886" max="15886" width="14.42578125" style="196" customWidth="1"/>
    <col min="15887" max="15887" width="13.140625" style="196" customWidth="1"/>
    <col min="15888" max="15888" width="13.28515625" style="196" customWidth="1"/>
    <col min="15889" max="15890" width="10.7109375" style="196" customWidth="1"/>
    <col min="15891" max="15891" width="9.140625" style="196"/>
    <col min="15892" max="15892" width="12.85546875" style="196" customWidth="1"/>
    <col min="15893" max="15893" width="23.42578125" style="196" customWidth="1"/>
    <col min="15894" max="15895" width="9.140625" style="196"/>
    <col min="15896" max="15896" width="10.5703125" style="196" bestFit="1" customWidth="1"/>
    <col min="15897" max="15897" width="11.28515625" style="196" customWidth="1"/>
    <col min="15898" max="16128" width="9.140625" style="196"/>
    <col min="16129" max="16129" width="89" style="196" customWidth="1"/>
    <col min="16130" max="16131" width="14.5703125" style="196" customWidth="1"/>
    <col min="16132" max="16132" width="14" style="196" customWidth="1"/>
    <col min="16133" max="16133" width="14.28515625" style="196" customWidth="1"/>
    <col min="16134" max="16134" width="12.42578125" style="196" customWidth="1"/>
    <col min="16135" max="16135" width="13.7109375" style="196" customWidth="1"/>
    <col min="16136" max="16136" width="14.5703125" style="196" customWidth="1"/>
    <col min="16137" max="16137" width="12.5703125" style="196" customWidth="1"/>
    <col min="16138" max="16138" width="13.42578125" style="196" customWidth="1"/>
    <col min="16139" max="16139" width="14" style="196" customWidth="1"/>
    <col min="16140" max="16140" width="13.140625" style="196" customWidth="1"/>
    <col min="16141" max="16141" width="13.85546875" style="196" customWidth="1"/>
    <col min="16142" max="16142" width="14.42578125" style="196" customWidth="1"/>
    <col min="16143" max="16143" width="13.140625" style="196" customWidth="1"/>
    <col min="16144" max="16144" width="13.28515625" style="196" customWidth="1"/>
    <col min="16145" max="16146" width="10.7109375" style="196" customWidth="1"/>
    <col min="16147" max="16147" width="9.140625" style="196"/>
    <col min="16148" max="16148" width="12.85546875" style="196" customWidth="1"/>
    <col min="16149" max="16149" width="23.42578125" style="196" customWidth="1"/>
    <col min="16150" max="16151" width="9.140625" style="196"/>
    <col min="16152" max="16152" width="10.5703125" style="196" bestFit="1" customWidth="1"/>
    <col min="16153" max="16153" width="11.28515625" style="196" customWidth="1"/>
    <col min="16154" max="16384" width="9.140625" style="196"/>
  </cols>
  <sheetData>
    <row r="1" spans="1:42" ht="15.75" customHeight="1" x14ac:dyDescent="0.4">
      <c r="A1" s="1685"/>
      <c r="B1" s="1685"/>
      <c r="C1" s="1685"/>
      <c r="D1" s="1685"/>
      <c r="E1" s="1685"/>
      <c r="F1" s="1685"/>
      <c r="G1" s="1685"/>
      <c r="H1" s="1685"/>
      <c r="I1" s="1685"/>
      <c r="J1" s="1685"/>
      <c r="K1" s="1685"/>
      <c r="L1" s="1685"/>
      <c r="M1" s="1685"/>
      <c r="N1" s="1685"/>
      <c r="O1" s="1685"/>
      <c r="P1" s="1685"/>
      <c r="Q1" s="195"/>
      <c r="R1" s="195"/>
      <c r="S1" s="195"/>
      <c r="T1" s="195"/>
    </row>
    <row r="2" spans="1:42" ht="42" customHeight="1" x14ac:dyDescent="0.35">
      <c r="A2" s="1686" t="s">
        <v>67</v>
      </c>
      <c r="B2" s="1687"/>
      <c r="C2" s="1687"/>
      <c r="D2" s="1687"/>
      <c r="E2" s="1687"/>
      <c r="F2" s="1687"/>
      <c r="G2" s="1687"/>
      <c r="H2" s="1687"/>
      <c r="I2" s="1687"/>
      <c r="J2" s="1687"/>
      <c r="K2" s="1687"/>
      <c r="L2" s="1687"/>
      <c r="M2" s="1687"/>
      <c r="N2" s="1687"/>
      <c r="O2" s="1687"/>
      <c r="P2" s="168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29.25" customHeight="1" x14ac:dyDescent="0.4">
      <c r="A3" s="1685" t="s">
        <v>125</v>
      </c>
      <c r="B3" s="1685"/>
      <c r="C3" s="1685"/>
      <c r="D3" s="1685"/>
      <c r="E3" s="1685"/>
      <c r="F3" s="1685"/>
      <c r="G3" s="1685"/>
      <c r="H3" s="1685"/>
      <c r="I3" s="1685"/>
      <c r="J3" s="1685"/>
      <c r="K3" s="1685"/>
      <c r="L3" s="1685"/>
      <c r="M3" s="1685"/>
      <c r="N3" s="1685"/>
      <c r="O3" s="1685"/>
      <c r="P3" s="1685"/>
      <c r="Q3" s="1256"/>
      <c r="R3" s="1256"/>
    </row>
    <row r="4" spans="1:42" ht="20.25" customHeight="1" thickBot="1" x14ac:dyDescent="0.4">
      <c r="A4" s="198"/>
    </row>
    <row r="5" spans="1:42" ht="53.25" customHeight="1" thickBot="1" x14ac:dyDescent="0.4">
      <c r="A5" s="1711" t="s">
        <v>7</v>
      </c>
      <c r="B5" s="1709" t="s">
        <v>0</v>
      </c>
      <c r="C5" s="1689"/>
      <c r="D5" s="1710"/>
      <c r="E5" s="1709" t="s">
        <v>1</v>
      </c>
      <c r="F5" s="1689"/>
      <c r="G5" s="1710"/>
      <c r="H5" s="1709" t="s">
        <v>2</v>
      </c>
      <c r="I5" s="1689"/>
      <c r="J5" s="1710"/>
      <c r="K5" s="1709" t="s">
        <v>3</v>
      </c>
      <c r="L5" s="1689"/>
      <c r="M5" s="1710"/>
      <c r="N5" s="1707" t="s">
        <v>22</v>
      </c>
      <c r="O5" s="1692"/>
      <c r="P5" s="1708"/>
      <c r="Q5" s="199"/>
      <c r="R5" s="199"/>
    </row>
    <row r="6" spans="1:42" ht="82.5" customHeight="1" thickBot="1" x14ac:dyDescent="0.4">
      <c r="A6" s="1695"/>
      <c r="B6" s="1307" t="s">
        <v>16</v>
      </c>
      <c r="C6" s="1307" t="s">
        <v>17</v>
      </c>
      <c r="D6" s="1308" t="s">
        <v>4</v>
      </c>
      <c r="E6" s="1307" t="s">
        <v>16</v>
      </c>
      <c r="F6" s="1307" t="s">
        <v>17</v>
      </c>
      <c r="G6" s="1308" t="s">
        <v>4</v>
      </c>
      <c r="H6" s="1307" t="s">
        <v>16</v>
      </c>
      <c r="I6" s="1307" t="s">
        <v>17</v>
      </c>
      <c r="J6" s="1308" t="s">
        <v>4</v>
      </c>
      <c r="K6" s="1307" t="s">
        <v>16</v>
      </c>
      <c r="L6" s="1307" t="s">
        <v>17</v>
      </c>
      <c r="M6" s="1308" t="s">
        <v>4</v>
      </c>
      <c r="N6" s="1307" t="s">
        <v>16</v>
      </c>
      <c r="O6" s="1307" t="s">
        <v>17</v>
      </c>
      <c r="P6" s="206" t="s">
        <v>4</v>
      </c>
      <c r="Q6" s="199"/>
      <c r="R6" s="199"/>
    </row>
    <row r="7" spans="1:42" ht="28.5" customHeight="1" x14ac:dyDescent="0.35">
      <c r="A7" s="1309" t="s">
        <v>13</v>
      </c>
      <c r="B7" s="1110"/>
      <c r="C7" s="1111"/>
      <c r="D7" s="1112"/>
      <c r="E7" s="1288"/>
      <c r="F7" s="1111"/>
      <c r="G7" s="1289"/>
      <c r="H7" s="1110"/>
      <c r="I7" s="1111"/>
      <c r="J7" s="1112"/>
      <c r="K7" s="1288"/>
      <c r="L7" s="1111"/>
      <c r="M7" s="1289"/>
      <c r="N7" s="1113"/>
      <c r="O7" s="1111"/>
      <c r="P7" s="1114"/>
      <c r="Q7" s="199"/>
      <c r="R7" s="199"/>
    </row>
    <row r="8" spans="1:42" ht="39.75" customHeight="1" x14ac:dyDescent="0.35">
      <c r="A8" s="238" t="s">
        <v>50</v>
      </c>
      <c r="B8" s="106">
        <f>B17++B25</f>
        <v>0</v>
      </c>
      <c r="C8" s="107">
        <v>0</v>
      </c>
      <c r="D8" s="400">
        <v>0</v>
      </c>
      <c r="E8" s="157">
        <f t="shared" ref="E8:K8" si="0">E17++E25</f>
        <v>0</v>
      </c>
      <c r="F8" s="107">
        <v>0</v>
      </c>
      <c r="G8" s="606">
        <v>0</v>
      </c>
      <c r="H8" s="106">
        <f t="shared" si="0"/>
        <v>0</v>
      </c>
      <c r="I8" s="107">
        <v>0</v>
      </c>
      <c r="J8" s="400">
        <v>0</v>
      </c>
      <c r="K8" s="157">
        <f t="shared" si="0"/>
        <v>0</v>
      </c>
      <c r="L8" s="107">
        <v>0</v>
      </c>
      <c r="M8" s="107">
        <v>0</v>
      </c>
      <c r="N8" s="23">
        <f t="shared" ref="N8:O13" si="1">B8+E8+H8+K8</f>
        <v>0</v>
      </c>
      <c r="O8" s="24">
        <f t="shared" si="1"/>
        <v>0</v>
      </c>
      <c r="P8" s="25">
        <f t="shared" ref="P8:P13" si="2">SUM(N8:O8)</f>
        <v>0</v>
      </c>
      <c r="Q8" s="199"/>
      <c r="R8" s="199"/>
    </row>
    <row r="9" spans="1:42" ht="32.25" customHeight="1" x14ac:dyDescent="0.35">
      <c r="A9" s="210" t="s">
        <v>23</v>
      </c>
      <c r="B9" s="1021">
        <f>B17++B25</f>
        <v>0</v>
      </c>
      <c r="C9" s="1022">
        <v>10</v>
      </c>
      <c r="D9" s="1023">
        <v>10</v>
      </c>
      <c r="E9" s="1024">
        <f>E17++E25</f>
        <v>0</v>
      </c>
      <c r="F9" s="1022">
        <v>0</v>
      </c>
      <c r="G9" s="1025">
        <v>0</v>
      </c>
      <c r="H9" s="1021">
        <f>H17++H25</f>
        <v>0</v>
      </c>
      <c r="I9" s="1022">
        <v>14</v>
      </c>
      <c r="J9" s="1023">
        <v>14</v>
      </c>
      <c r="K9" s="1024">
        <f>K17++K25</f>
        <v>0</v>
      </c>
      <c r="L9" s="1022">
        <v>16</v>
      </c>
      <c r="M9" s="1022">
        <v>16</v>
      </c>
      <c r="N9" s="642">
        <f>B9+E9+H9+K9</f>
        <v>0</v>
      </c>
      <c r="O9" s="643">
        <f>C9+F9+I9+L9</f>
        <v>40</v>
      </c>
      <c r="P9" s="644">
        <f t="shared" si="2"/>
        <v>40</v>
      </c>
      <c r="Q9" s="199"/>
      <c r="R9" s="199"/>
    </row>
    <row r="10" spans="1:42" ht="55.5" customHeight="1" x14ac:dyDescent="0.35">
      <c r="A10" s="210" t="s">
        <v>46</v>
      </c>
      <c r="B10" s="1021">
        <f t="shared" ref="B10:M11" si="3">B19++B27</f>
        <v>0</v>
      </c>
      <c r="C10" s="1022">
        <v>0</v>
      </c>
      <c r="D10" s="1023">
        <v>0</v>
      </c>
      <c r="E10" s="1024">
        <f t="shared" si="3"/>
        <v>0</v>
      </c>
      <c r="F10" s="1022">
        <v>12</v>
      </c>
      <c r="G10" s="1025">
        <v>12</v>
      </c>
      <c r="H10" s="1021">
        <f t="shared" si="3"/>
        <v>0</v>
      </c>
      <c r="I10" s="1022">
        <v>13</v>
      </c>
      <c r="J10" s="1023">
        <v>13</v>
      </c>
      <c r="K10" s="1024">
        <v>0</v>
      </c>
      <c r="L10" s="1022">
        <v>15</v>
      </c>
      <c r="M10" s="1022">
        <v>15</v>
      </c>
      <c r="N10" s="642">
        <f t="shared" si="1"/>
        <v>0</v>
      </c>
      <c r="O10" s="643">
        <f>C10+F10+I10+L10</f>
        <v>40</v>
      </c>
      <c r="P10" s="644">
        <f t="shared" si="2"/>
        <v>40</v>
      </c>
      <c r="Q10" s="199"/>
      <c r="R10" s="199"/>
    </row>
    <row r="11" spans="1:42" ht="42" customHeight="1" x14ac:dyDescent="0.35">
      <c r="A11" s="209" t="s">
        <v>51</v>
      </c>
      <c r="B11" s="106">
        <f t="shared" si="3"/>
        <v>0</v>
      </c>
      <c r="C11" s="107">
        <f t="shared" si="3"/>
        <v>0</v>
      </c>
      <c r="D11" s="400">
        <f t="shared" si="3"/>
        <v>0</v>
      </c>
      <c r="E11" s="157">
        <f t="shared" si="3"/>
        <v>0</v>
      </c>
      <c r="F11" s="107">
        <f t="shared" si="3"/>
        <v>0</v>
      </c>
      <c r="G11" s="606">
        <f t="shared" si="3"/>
        <v>0</v>
      </c>
      <c r="H11" s="106">
        <f t="shared" si="3"/>
        <v>0</v>
      </c>
      <c r="I11" s="107">
        <f t="shared" si="3"/>
        <v>0</v>
      </c>
      <c r="J11" s="400">
        <f t="shared" si="3"/>
        <v>0</v>
      </c>
      <c r="K11" s="157">
        <f t="shared" si="3"/>
        <v>0</v>
      </c>
      <c r="L11" s="107">
        <f t="shared" si="3"/>
        <v>0</v>
      </c>
      <c r="M11" s="107">
        <f t="shared" si="3"/>
        <v>0</v>
      </c>
      <c r="N11" s="23">
        <f t="shared" si="1"/>
        <v>0</v>
      </c>
      <c r="O11" s="24">
        <f t="shared" si="1"/>
        <v>0</v>
      </c>
      <c r="P11" s="25">
        <f t="shared" si="2"/>
        <v>0</v>
      </c>
      <c r="Q11" s="199"/>
      <c r="R11" s="199"/>
    </row>
    <row r="12" spans="1:42" ht="33" customHeight="1" x14ac:dyDescent="0.35">
      <c r="A12" s="210" t="s">
        <v>23</v>
      </c>
      <c r="B12" s="106">
        <f t="shared" ref="B12:M12" si="4">B20++B28</f>
        <v>0</v>
      </c>
      <c r="C12" s="107">
        <f t="shared" si="4"/>
        <v>0</v>
      </c>
      <c r="D12" s="400">
        <f t="shared" si="4"/>
        <v>0</v>
      </c>
      <c r="E12" s="157">
        <f t="shared" si="4"/>
        <v>0</v>
      </c>
      <c r="F12" s="107">
        <f t="shared" si="4"/>
        <v>0</v>
      </c>
      <c r="G12" s="606">
        <f t="shared" si="4"/>
        <v>0</v>
      </c>
      <c r="H12" s="106">
        <f t="shared" si="4"/>
        <v>0</v>
      </c>
      <c r="I12" s="107">
        <f t="shared" si="4"/>
        <v>0</v>
      </c>
      <c r="J12" s="400">
        <f t="shared" si="4"/>
        <v>0</v>
      </c>
      <c r="K12" s="157">
        <f t="shared" si="4"/>
        <v>0</v>
      </c>
      <c r="L12" s="107">
        <f t="shared" si="4"/>
        <v>0</v>
      </c>
      <c r="M12" s="107">
        <f t="shared" si="4"/>
        <v>0</v>
      </c>
      <c r="N12" s="23">
        <f>B12+E12+H12+K12</f>
        <v>0</v>
      </c>
      <c r="O12" s="24">
        <f>C12+F12+I12+L12</f>
        <v>0</v>
      </c>
      <c r="P12" s="25">
        <f t="shared" si="2"/>
        <v>0</v>
      </c>
      <c r="Q12" s="199"/>
      <c r="R12" s="199"/>
    </row>
    <row r="13" spans="1:42" ht="56.25" customHeight="1" thickBot="1" x14ac:dyDescent="0.4">
      <c r="A13" s="210" t="s">
        <v>46</v>
      </c>
      <c r="B13" s="106">
        <f t="shared" ref="B13:M13" si="5">B22++B30</f>
        <v>0</v>
      </c>
      <c r="C13" s="107">
        <f t="shared" si="5"/>
        <v>0</v>
      </c>
      <c r="D13" s="400">
        <f t="shared" si="5"/>
        <v>0</v>
      </c>
      <c r="E13" s="157">
        <f t="shared" si="5"/>
        <v>0</v>
      </c>
      <c r="F13" s="107">
        <f t="shared" si="5"/>
        <v>0</v>
      </c>
      <c r="G13" s="606">
        <f t="shared" si="5"/>
        <v>0</v>
      </c>
      <c r="H13" s="106">
        <f t="shared" si="5"/>
        <v>0</v>
      </c>
      <c r="I13" s="107">
        <f t="shared" si="5"/>
        <v>0</v>
      </c>
      <c r="J13" s="400">
        <f t="shared" si="5"/>
        <v>0</v>
      </c>
      <c r="K13" s="157">
        <f t="shared" si="5"/>
        <v>0</v>
      </c>
      <c r="L13" s="107">
        <f t="shared" si="5"/>
        <v>0</v>
      </c>
      <c r="M13" s="107">
        <f t="shared" si="5"/>
        <v>0</v>
      </c>
      <c r="N13" s="23">
        <f t="shared" si="1"/>
        <v>0</v>
      </c>
      <c r="O13" s="24">
        <f t="shared" si="1"/>
        <v>0</v>
      </c>
      <c r="P13" s="25">
        <f t="shared" si="2"/>
        <v>0</v>
      </c>
      <c r="Q13" s="199"/>
      <c r="R13" s="199"/>
    </row>
    <row r="14" spans="1:42" ht="34.5" customHeight="1" thickBot="1" x14ac:dyDescent="0.4">
      <c r="A14" s="1310" t="s">
        <v>10</v>
      </c>
      <c r="B14" s="1311">
        <f>B8+B11</f>
        <v>0</v>
      </c>
      <c r="C14" s="1311">
        <v>10</v>
      </c>
      <c r="D14" s="646">
        <v>10</v>
      </c>
      <c r="E14" s="1312">
        <f>E8+E11</f>
        <v>0</v>
      </c>
      <c r="F14" s="1311">
        <v>12</v>
      </c>
      <c r="G14" s="1313">
        <v>12</v>
      </c>
      <c r="H14" s="1311">
        <f>H8+H11</f>
        <v>0</v>
      </c>
      <c r="I14" s="1311">
        <v>27</v>
      </c>
      <c r="J14" s="646">
        <v>27</v>
      </c>
      <c r="K14" s="1312">
        <v>0</v>
      </c>
      <c r="L14" s="1311">
        <f>L9+L10</f>
        <v>31</v>
      </c>
      <c r="M14" s="1311">
        <f>M9+M10</f>
        <v>31</v>
      </c>
      <c r="N14" s="1311">
        <v>0</v>
      </c>
      <c r="O14" s="1311">
        <f>O9+O10</f>
        <v>80</v>
      </c>
      <c r="P14" s="646">
        <f>P9+P10</f>
        <v>80</v>
      </c>
      <c r="Q14" s="199"/>
      <c r="R14" s="199"/>
    </row>
    <row r="15" spans="1:42" ht="33" customHeight="1" thickBot="1" x14ac:dyDescent="0.4">
      <c r="A15" s="1310" t="s">
        <v>14</v>
      </c>
      <c r="B15" s="1239"/>
      <c r="C15" s="1240"/>
      <c r="D15" s="1241"/>
      <c r="E15" s="41"/>
      <c r="F15" s="41"/>
      <c r="G15" s="42"/>
      <c r="H15" s="43"/>
      <c r="I15" s="41"/>
      <c r="J15" s="44"/>
      <c r="K15" s="41"/>
      <c r="L15" s="41"/>
      <c r="M15" s="44"/>
      <c r="N15" s="1290"/>
      <c r="O15" s="1291"/>
      <c r="P15" s="184"/>
      <c r="Q15" s="199"/>
      <c r="R15" s="199"/>
    </row>
    <row r="16" spans="1:42" ht="34.5" customHeight="1" x14ac:dyDescent="0.35">
      <c r="A16" s="1310" t="s">
        <v>9</v>
      </c>
      <c r="B16" s="1242"/>
      <c r="C16" s="1243"/>
      <c r="D16" s="1244"/>
      <c r="E16" s="1250"/>
      <c r="F16" s="1243"/>
      <c r="G16" s="1292"/>
      <c r="H16" s="1242"/>
      <c r="I16" s="1314" t="s">
        <v>5</v>
      </c>
      <c r="J16" s="1244"/>
      <c r="K16" s="1250"/>
      <c r="L16" s="1243"/>
      <c r="M16" s="1244"/>
      <c r="N16" s="1293"/>
      <c r="O16" s="1294"/>
      <c r="P16" s="1295"/>
      <c r="Q16" s="200"/>
      <c r="R16" s="200"/>
    </row>
    <row r="17" spans="1:18" ht="33.75" customHeight="1" x14ac:dyDescent="0.35">
      <c r="A17" s="238" t="s">
        <v>50</v>
      </c>
      <c r="B17" s="106">
        <v>0</v>
      </c>
      <c r="C17" s="107">
        <v>0</v>
      </c>
      <c r="D17" s="400">
        <v>0</v>
      </c>
      <c r="E17" s="334">
        <v>0</v>
      </c>
      <c r="F17" s="107">
        <v>0</v>
      </c>
      <c r="G17" s="334">
        <f t="shared" ref="G17:G22" si="6">SUM(E17:F17)</f>
        <v>0</v>
      </c>
      <c r="H17" s="208">
        <v>0</v>
      </c>
      <c r="I17" s="107">
        <v>0</v>
      </c>
      <c r="J17" s="401">
        <f t="shared" ref="J17:J22" si="7">H17+I17</f>
        <v>0</v>
      </c>
      <c r="K17" s="334">
        <v>0</v>
      </c>
      <c r="L17" s="107">
        <v>0</v>
      </c>
      <c r="M17" s="157">
        <f t="shared" ref="M17:M22" si="8">SUM(K17:L17)</f>
        <v>0</v>
      </c>
      <c r="N17" s="23">
        <f t="shared" ref="N17:O22" si="9">B17+E17+H17+K17</f>
        <v>0</v>
      </c>
      <c r="O17" s="182">
        <f t="shared" si="9"/>
        <v>0</v>
      </c>
      <c r="P17" s="183">
        <f t="shared" ref="P17:P22" si="10">SUM(N17:O17)</f>
        <v>0</v>
      </c>
      <c r="Q17" s="169"/>
      <c r="R17" s="169"/>
    </row>
    <row r="18" spans="1:18" ht="30.75" customHeight="1" x14ac:dyDescent="0.35">
      <c r="A18" s="210" t="s">
        <v>23</v>
      </c>
      <c r="B18" s="1021">
        <v>0</v>
      </c>
      <c r="C18" s="1022">
        <v>10</v>
      </c>
      <c r="D18" s="1023">
        <v>10</v>
      </c>
      <c r="E18" s="1026">
        <v>0</v>
      </c>
      <c r="F18" s="1022">
        <v>0</v>
      </c>
      <c r="G18" s="1026">
        <v>0</v>
      </c>
      <c r="H18" s="1027">
        <v>0</v>
      </c>
      <c r="I18" s="1022">
        <v>14</v>
      </c>
      <c r="J18" s="1028">
        <v>14</v>
      </c>
      <c r="K18" s="1026">
        <v>0</v>
      </c>
      <c r="L18" s="1022">
        <v>16</v>
      </c>
      <c r="M18" s="1024">
        <v>16</v>
      </c>
      <c r="N18" s="642">
        <f>B18+E18+H18+K18</f>
        <v>0</v>
      </c>
      <c r="O18" s="643">
        <v>40</v>
      </c>
      <c r="P18" s="644">
        <v>40</v>
      </c>
      <c r="Q18" s="169"/>
      <c r="R18" s="169"/>
    </row>
    <row r="19" spans="1:18" ht="63.75" customHeight="1" x14ac:dyDescent="0.35">
      <c r="A19" s="210" t="s">
        <v>46</v>
      </c>
      <c r="B19" s="1021">
        <v>0</v>
      </c>
      <c r="C19" s="1022">
        <v>0</v>
      </c>
      <c r="D19" s="1023">
        <v>0</v>
      </c>
      <c r="E19" s="1026">
        <v>0</v>
      </c>
      <c r="F19" s="1022">
        <v>12</v>
      </c>
      <c r="G19" s="1026">
        <v>12</v>
      </c>
      <c r="H19" s="1027">
        <v>0</v>
      </c>
      <c r="I19" s="1022">
        <v>13</v>
      </c>
      <c r="J19" s="1028">
        <v>13</v>
      </c>
      <c r="K19" s="1026">
        <v>0</v>
      </c>
      <c r="L19" s="1022">
        <v>15</v>
      </c>
      <c r="M19" s="1024">
        <v>15</v>
      </c>
      <c r="N19" s="642">
        <f t="shared" si="9"/>
        <v>0</v>
      </c>
      <c r="O19" s="643">
        <v>40</v>
      </c>
      <c r="P19" s="644">
        <v>40</v>
      </c>
      <c r="Q19" s="169"/>
      <c r="R19" s="169"/>
    </row>
    <row r="20" spans="1:18" ht="43.5" customHeight="1" x14ac:dyDescent="0.35">
      <c r="A20" s="209" t="s">
        <v>51</v>
      </c>
      <c r="B20" s="106">
        <v>0</v>
      </c>
      <c r="C20" s="107">
        <v>0</v>
      </c>
      <c r="D20" s="400">
        <f>C20+B20</f>
        <v>0</v>
      </c>
      <c r="E20" s="334">
        <v>0</v>
      </c>
      <c r="F20" s="107">
        <v>0</v>
      </c>
      <c r="G20" s="334">
        <f t="shared" si="6"/>
        <v>0</v>
      </c>
      <c r="H20" s="208">
        <v>0</v>
      </c>
      <c r="I20" s="107">
        <v>0</v>
      </c>
      <c r="J20" s="401">
        <f t="shared" si="7"/>
        <v>0</v>
      </c>
      <c r="K20" s="334">
        <v>0</v>
      </c>
      <c r="L20" s="107">
        <v>0</v>
      </c>
      <c r="M20" s="157">
        <f t="shared" si="8"/>
        <v>0</v>
      </c>
      <c r="N20" s="23">
        <f t="shared" si="9"/>
        <v>0</v>
      </c>
      <c r="O20" s="24">
        <f t="shared" si="9"/>
        <v>0</v>
      </c>
      <c r="P20" s="25">
        <f t="shared" si="10"/>
        <v>0</v>
      </c>
      <c r="Q20" s="169"/>
      <c r="R20" s="169"/>
    </row>
    <row r="21" spans="1:18" ht="57.75" customHeight="1" x14ac:dyDescent="0.35">
      <c r="A21" s="210" t="s">
        <v>23</v>
      </c>
      <c r="B21" s="106">
        <v>0</v>
      </c>
      <c r="C21" s="107">
        <v>0</v>
      </c>
      <c r="D21" s="400">
        <f>C21+B21</f>
        <v>0</v>
      </c>
      <c r="E21" s="334">
        <v>0</v>
      </c>
      <c r="F21" s="107">
        <v>0</v>
      </c>
      <c r="G21" s="334">
        <f t="shared" si="6"/>
        <v>0</v>
      </c>
      <c r="H21" s="208">
        <v>0</v>
      </c>
      <c r="I21" s="107">
        <v>0</v>
      </c>
      <c r="J21" s="401">
        <f t="shared" si="7"/>
        <v>0</v>
      </c>
      <c r="K21" s="334">
        <v>0</v>
      </c>
      <c r="L21" s="107">
        <v>0</v>
      </c>
      <c r="M21" s="157">
        <f t="shared" si="8"/>
        <v>0</v>
      </c>
      <c r="N21" s="23">
        <f>B21+E21+H21+K21</f>
        <v>0</v>
      </c>
      <c r="O21" s="24">
        <f>C21+F21+I21+L21</f>
        <v>0</v>
      </c>
      <c r="P21" s="25">
        <f t="shared" si="10"/>
        <v>0</v>
      </c>
      <c r="Q21" s="169"/>
      <c r="R21" s="169"/>
    </row>
    <row r="22" spans="1:18" ht="63.75" customHeight="1" thickBot="1" x14ac:dyDescent="0.4">
      <c r="A22" s="210" t="s">
        <v>46</v>
      </c>
      <c r="B22" s="106">
        <v>0</v>
      </c>
      <c r="C22" s="107">
        <v>0</v>
      </c>
      <c r="D22" s="400">
        <f>C22+B22</f>
        <v>0</v>
      </c>
      <c r="E22" s="334">
        <v>0</v>
      </c>
      <c r="F22" s="107">
        <v>0</v>
      </c>
      <c r="G22" s="334">
        <f t="shared" si="6"/>
        <v>0</v>
      </c>
      <c r="H22" s="208">
        <v>0</v>
      </c>
      <c r="I22" s="107">
        <v>0</v>
      </c>
      <c r="J22" s="401">
        <f t="shared" si="7"/>
        <v>0</v>
      </c>
      <c r="K22" s="334">
        <v>0</v>
      </c>
      <c r="L22" s="107">
        <v>0</v>
      </c>
      <c r="M22" s="157">
        <f t="shared" si="8"/>
        <v>0</v>
      </c>
      <c r="N22" s="23">
        <f t="shared" si="9"/>
        <v>0</v>
      </c>
      <c r="O22" s="24">
        <f t="shared" si="9"/>
        <v>0</v>
      </c>
      <c r="P22" s="25">
        <f t="shared" si="10"/>
        <v>0</v>
      </c>
      <c r="Q22" s="169"/>
      <c r="R22" s="169"/>
    </row>
    <row r="23" spans="1:18" ht="27.75" customHeight="1" thickBot="1" x14ac:dyDescent="0.4">
      <c r="A23" s="1315" t="s">
        <v>6</v>
      </c>
      <c r="B23" s="1316">
        <f>B17+B20</f>
        <v>0</v>
      </c>
      <c r="C23" s="1316">
        <v>10</v>
      </c>
      <c r="D23" s="1316">
        <v>10</v>
      </c>
      <c r="E23" s="1316">
        <f>E17+E20</f>
        <v>0</v>
      </c>
      <c r="F23" s="1316">
        <v>12</v>
      </c>
      <c r="G23" s="1316">
        <v>12</v>
      </c>
      <c r="H23" s="1316">
        <f>H17+H20</f>
        <v>0</v>
      </c>
      <c r="I23" s="1316">
        <v>27</v>
      </c>
      <c r="J23" s="1316">
        <v>27</v>
      </c>
      <c r="K23" s="1316">
        <v>0</v>
      </c>
      <c r="L23" s="1316">
        <v>31</v>
      </c>
      <c r="M23" s="1316">
        <v>31</v>
      </c>
      <c r="N23" s="1316">
        <v>0</v>
      </c>
      <c r="O23" s="1316">
        <v>80</v>
      </c>
      <c r="P23" s="647">
        <v>80</v>
      </c>
      <c r="Q23" s="169"/>
      <c r="R23" s="169"/>
    </row>
    <row r="24" spans="1:18" ht="32.25" customHeight="1" x14ac:dyDescent="0.35">
      <c r="A24" s="546" t="s">
        <v>15</v>
      </c>
      <c r="B24" s="186"/>
      <c r="C24" s="187"/>
      <c r="D24" s="188"/>
      <c r="E24" s="189"/>
      <c r="F24" s="187"/>
      <c r="G24" s="190"/>
      <c r="H24" s="1296"/>
      <c r="I24" s="1297"/>
      <c r="J24" s="1298"/>
      <c r="K24" s="1299"/>
      <c r="L24" s="1297"/>
      <c r="M24" s="1300"/>
      <c r="N24" s="1301"/>
      <c r="O24" s="1302"/>
      <c r="P24" s="1139"/>
      <c r="Q24" s="201"/>
      <c r="R24" s="201"/>
    </row>
    <row r="25" spans="1:18" ht="33" customHeight="1" x14ac:dyDescent="0.35">
      <c r="A25" s="238" t="s">
        <v>50</v>
      </c>
      <c r="B25" s="106">
        <v>0</v>
      </c>
      <c r="C25" s="107">
        <v>0</v>
      </c>
      <c r="D25" s="400">
        <f t="shared" ref="D25:D30" si="11">C25+B25</f>
        <v>0</v>
      </c>
      <c r="E25" s="334">
        <v>0</v>
      </c>
      <c r="F25" s="107">
        <v>0</v>
      </c>
      <c r="G25" s="334">
        <f t="shared" ref="G25:G30" si="12">SUM(E25:F25)</f>
        <v>0</v>
      </c>
      <c r="H25" s="208">
        <v>0</v>
      </c>
      <c r="I25" s="107">
        <v>0</v>
      </c>
      <c r="J25" s="401">
        <f t="shared" ref="J25:J30" si="13">H25+I25</f>
        <v>0</v>
      </c>
      <c r="K25" s="334">
        <v>0</v>
      </c>
      <c r="L25" s="107">
        <v>0</v>
      </c>
      <c r="M25" s="157">
        <v>0</v>
      </c>
      <c r="N25" s="23">
        <f t="shared" ref="N25:O30" si="14">B25+E25+H25+K25</f>
        <v>0</v>
      </c>
      <c r="O25" s="182">
        <f t="shared" si="14"/>
        <v>0</v>
      </c>
      <c r="P25" s="183">
        <f t="shared" ref="P25:P30" si="15">SUM(N25:O25)</f>
        <v>0</v>
      </c>
      <c r="Q25" s="202"/>
      <c r="R25" s="202"/>
    </row>
    <row r="26" spans="1:18" ht="30.75" customHeight="1" x14ac:dyDescent="0.35">
      <c r="A26" s="210" t="s">
        <v>23</v>
      </c>
      <c r="B26" s="106">
        <v>0</v>
      </c>
      <c r="C26" s="107">
        <v>0</v>
      </c>
      <c r="D26" s="400">
        <f t="shared" si="11"/>
        <v>0</v>
      </c>
      <c r="E26" s="334">
        <v>0</v>
      </c>
      <c r="F26" s="107">
        <v>0</v>
      </c>
      <c r="G26" s="157">
        <f t="shared" si="12"/>
        <v>0</v>
      </c>
      <c r="H26" s="208">
        <v>0</v>
      </c>
      <c r="I26" s="107">
        <v>0</v>
      </c>
      <c r="J26" s="157">
        <f t="shared" si="13"/>
        <v>0</v>
      </c>
      <c r="K26" s="208">
        <v>0</v>
      </c>
      <c r="L26" s="107">
        <v>0</v>
      </c>
      <c r="M26" s="157">
        <f>SUM(K26:L26)</f>
        <v>0</v>
      </c>
      <c r="N26" s="23">
        <f>B26+E26+H26+K26</f>
        <v>0</v>
      </c>
      <c r="O26" s="182">
        <f>C26+F26+I26+L26</f>
        <v>0</v>
      </c>
      <c r="P26" s="183">
        <f t="shared" si="15"/>
        <v>0</v>
      </c>
      <c r="Q26" s="201"/>
      <c r="R26" s="201"/>
    </row>
    <row r="27" spans="1:18" ht="54" customHeight="1" x14ac:dyDescent="0.35">
      <c r="A27" s="210" t="s">
        <v>46</v>
      </c>
      <c r="B27" s="106">
        <v>0</v>
      </c>
      <c r="C27" s="107">
        <v>0</v>
      </c>
      <c r="D27" s="400">
        <f t="shared" si="11"/>
        <v>0</v>
      </c>
      <c r="E27" s="334">
        <v>0</v>
      </c>
      <c r="F27" s="107">
        <v>0</v>
      </c>
      <c r="G27" s="157">
        <f t="shared" si="12"/>
        <v>0</v>
      </c>
      <c r="H27" s="208">
        <v>0</v>
      </c>
      <c r="I27" s="107">
        <v>0</v>
      </c>
      <c r="J27" s="157">
        <f t="shared" si="13"/>
        <v>0</v>
      </c>
      <c r="K27" s="208">
        <v>0</v>
      </c>
      <c r="L27" s="107">
        <v>0</v>
      </c>
      <c r="M27" s="157">
        <f>SUM(K27:L27)</f>
        <v>0</v>
      </c>
      <c r="N27" s="23">
        <f t="shared" si="14"/>
        <v>0</v>
      </c>
      <c r="O27" s="182">
        <f t="shared" si="14"/>
        <v>0</v>
      </c>
      <c r="P27" s="183">
        <f t="shared" si="15"/>
        <v>0</v>
      </c>
      <c r="Q27" s="201"/>
      <c r="R27" s="201"/>
    </row>
    <row r="28" spans="1:18" ht="39.75" customHeight="1" x14ac:dyDescent="0.35">
      <c r="A28" s="209" t="s">
        <v>51</v>
      </c>
      <c r="B28" s="106">
        <v>0</v>
      </c>
      <c r="C28" s="107">
        <v>0</v>
      </c>
      <c r="D28" s="400">
        <f t="shared" si="11"/>
        <v>0</v>
      </c>
      <c r="E28" s="334">
        <v>0</v>
      </c>
      <c r="F28" s="107">
        <v>0</v>
      </c>
      <c r="G28" s="157">
        <f t="shared" si="12"/>
        <v>0</v>
      </c>
      <c r="H28" s="208">
        <v>0</v>
      </c>
      <c r="I28" s="107">
        <v>0</v>
      </c>
      <c r="J28" s="157">
        <f t="shared" si="13"/>
        <v>0</v>
      </c>
      <c r="K28" s="208">
        <v>0</v>
      </c>
      <c r="L28" s="107">
        <v>0</v>
      </c>
      <c r="M28" s="157">
        <f>SUM(K28:L28)</f>
        <v>0</v>
      </c>
      <c r="N28" s="23">
        <f t="shared" si="14"/>
        <v>0</v>
      </c>
      <c r="O28" s="182">
        <f t="shared" si="14"/>
        <v>0</v>
      </c>
      <c r="P28" s="183">
        <f t="shared" si="15"/>
        <v>0</v>
      </c>
      <c r="Q28" s="201"/>
      <c r="R28" s="201"/>
    </row>
    <row r="29" spans="1:18" ht="54.75" customHeight="1" x14ac:dyDescent="0.35">
      <c r="A29" s="210" t="s">
        <v>23</v>
      </c>
      <c r="B29" s="106">
        <v>0</v>
      </c>
      <c r="C29" s="107">
        <v>0</v>
      </c>
      <c r="D29" s="400">
        <f t="shared" si="11"/>
        <v>0</v>
      </c>
      <c r="E29" s="334">
        <v>0</v>
      </c>
      <c r="F29" s="107">
        <v>0</v>
      </c>
      <c r="G29" s="157">
        <f t="shared" si="12"/>
        <v>0</v>
      </c>
      <c r="H29" s="208">
        <v>0</v>
      </c>
      <c r="I29" s="107">
        <v>0</v>
      </c>
      <c r="J29" s="157">
        <f t="shared" si="13"/>
        <v>0</v>
      </c>
      <c r="K29" s="208">
        <v>0</v>
      </c>
      <c r="L29" s="107">
        <v>0</v>
      </c>
      <c r="M29" s="157">
        <f>SUM(K29:L29)</f>
        <v>0</v>
      </c>
      <c r="N29" s="23">
        <f>B29+E29+H29+K29</f>
        <v>0</v>
      </c>
      <c r="O29" s="182">
        <f>C29+F29+I29+L29</f>
        <v>0</v>
      </c>
      <c r="P29" s="183">
        <f t="shared" si="15"/>
        <v>0</v>
      </c>
      <c r="Q29" s="169"/>
      <c r="R29" s="169"/>
    </row>
    <row r="30" spans="1:18" ht="62.25" customHeight="1" thickBot="1" x14ac:dyDescent="0.4">
      <c r="A30" s="210" t="s">
        <v>46</v>
      </c>
      <c r="B30" s="106">
        <v>0</v>
      </c>
      <c r="C30" s="107">
        <v>0</v>
      </c>
      <c r="D30" s="400">
        <f t="shared" si="11"/>
        <v>0</v>
      </c>
      <c r="E30" s="334">
        <v>0</v>
      </c>
      <c r="F30" s="107">
        <v>0</v>
      </c>
      <c r="G30" s="157">
        <f t="shared" si="12"/>
        <v>0</v>
      </c>
      <c r="H30" s="208">
        <v>0</v>
      </c>
      <c r="I30" s="107">
        <v>0</v>
      </c>
      <c r="J30" s="157">
        <f t="shared" si="13"/>
        <v>0</v>
      </c>
      <c r="K30" s="208">
        <v>0</v>
      </c>
      <c r="L30" s="107">
        <v>0</v>
      </c>
      <c r="M30" s="157">
        <f>SUM(K30:L30)</f>
        <v>0</v>
      </c>
      <c r="N30" s="23">
        <f t="shared" si="14"/>
        <v>0</v>
      </c>
      <c r="O30" s="182">
        <f t="shared" si="14"/>
        <v>0</v>
      </c>
      <c r="P30" s="183">
        <f t="shared" si="15"/>
        <v>0</v>
      </c>
      <c r="Q30" s="169"/>
      <c r="R30" s="169"/>
    </row>
    <row r="31" spans="1:18" ht="31.5" customHeight="1" thickBot="1" x14ac:dyDescent="0.4">
      <c r="A31" s="1315" t="s">
        <v>11</v>
      </c>
      <c r="B31" s="1141">
        <f>B25+B28</f>
        <v>0</v>
      </c>
      <c r="C31" s="1141">
        <f t="shared" ref="C31:P31" si="16">C25+C28</f>
        <v>0</v>
      </c>
      <c r="D31" s="1141">
        <f t="shared" si="16"/>
        <v>0</v>
      </c>
      <c r="E31" s="1141">
        <f t="shared" si="16"/>
        <v>0</v>
      </c>
      <c r="F31" s="1141">
        <f t="shared" si="16"/>
        <v>0</v>
      </c>
      <c r="G31" s="1141">
        <f t="shared" si="16"/>
        <v>0</v>
      </c>
      <c r="H31" s="1141">
        <f t="shared" si="16"/>
        <v>0</v>
      </c>
      <c r="I31" s="1141">
        <f t="shared" si="16"/>
        <v>0</v>
      </c>
      <c r="J31" s="1141">
        <f t="shared" si="16"/>
        <v>0</v>
      </c>
      <c r="K31" s="1141">
        <f t="shared" si="16"/>
        <v>0</v>
      </c>
      <c r="L31" s="1141">
        <f t="shared" si="16"/>
        <v>0</v>
      </c>
      <c r="M31" s="1141">
        <f t="shared" si="16"/>
        <v>0</v>
      </c>
      <c r="N31" s="1141">
        <f t="shared" si="16"/>
        <v>0</v>
      </c>
      <c r="O31" s="1303">
        <f t="shared" si="16"/>
        <v>0</v>
      </c>
      <c r="P31" s="172">
        <f t="shared" si="16"/>
        <v>0</v>
      </c>
      <c r="Q31" s="203"/>
      <c r="R31" s="203"/>
    </row>
    <row r="32" spans="1:18" ht="39" customHeight="1" thickBot="1" x14ac:dyDescent="0.4">
      <c r="A32" s="1317" t="s">
        <v>8</v>
      </c>
      <c r="B32" s="1311">
        <f>B23</f>
        <v>0</v>
      </c>
      <c r="C32" s="1311">
        <v>10</v>
      </c>
      <c r="D32" s="1311">
        <v>10</v>
      </c>
      <c r="E32" s="1311">
        <f t="shared" ref="E32:O32" si="17">E23</f>
        <v>0</v>
      </c>
      <c r="F32" s="1311">
        <f t="shared" si="17"/>
        <v>12</v>
      </c>
      <c r="G32" s="1311">
        <v>12</v>
      </c>
      <c r="H32" s="1311">
        <f t="shared" si="17"/>
        <v>0</v>
      </c>
      <c r="I32" s="1311">
        <f t="shared" si="17"/>
        <v>27</v>
      </c>
      <c r="J32" s="1311">
        <f t="shared" si="17"/>
        <v>27</v>
      </c>
      <c r="K32" s="1311">
        <f t="shared" si="17"/>
        <v>0</v>
      </c>
      <c r="L32" s="1311">
        <f t="shared" si="17"/>
        <v>31</v>
      </c>
      <c r="M32" s="1311">
        <f t="shared" si="17"/>
        <v>31</v>
      </c>
      <c r="N32" s="1311">
        <v>0</v>
      </c>
      <c r="O32" s="1311">
        <f t="shared" si="17"/>
        <v>80</v>
      </c>
      <c r="P32" s="646">
        <v>80</v>
      </c>
      <c r="Q32" s="173"/>
      <c r="R32" s="173"/>
    </row>
    <row r="33" spans="1:18" ht="40.5" customHeight="1" thickBot="1" x14ac:dyDescent="0.4">
      <c r="A33" s="546" t="s">
        <v>15</v>
      </c>
      <c r="B33" s="1304">
        <f t="shared" ref="B33:P33" si="18">B31</f>
        <v>0</v>
      </c>
      <c r="C33" s="1304">
        <f t="shared" si="18"/>
        <v>0</v>
      </c>
      <c r="D33" s="268">
        <f t="shared" si="18"/>
        <v>0</v>
      </c>
      <c r="E33" s="1143">
        <f t="shared" si="18"/>
        <v>0</v>
      </c>
      <c r="F33" s="1304">
        <f t="shared" si="18"/>
        <v>0</v>
      </c>
      <c r="G33" s="1304">
        <f t="shared" si="18"/>
        <v>0</v>
      </c>
      <c r="H33" s="1304">
        <f t="shared" si="18"/>
        <v>0</v>
      </c>
      <c r="I33" s="1304">
        <f t="shared" si="18"/>
        <v>0</v>
      </c>
      <c r="J33" s="1304">
        <f t="shared" si="18"/>
        <v>0</v>
      </c>
      <c r="K33" s="1304">
        <f t="shared" si="18"/>
        <v>0</v>
      </c>
      <c r="L33" s="1304">
        <f t="shared" si="18"/>
        <v>0</v>
      </c>
      <c r="M33" s="1304">
        <f t="shared" si="18"/>
        <v>0</v>
      </c>
      <c r="N33" s="1304">
        <f t="shared" si="18"/>
        <v>0</v>
      </c>
      <c r="O33" s="1305">
        <f t="shared" si="18"/>
        <v>0</v>
      </c>
      <c r="P33" s="1306">
        <f t="shared" si="18"/>
        <v>0</v>
      </c>
      <c r="Q33" s="173"/>
      <c r="R33" s="173"/>
    </row>
    <row r="34" spans="1:18" ht="45" customHeight="1" thickBot="1" x14ac:dyDescent="0.4">
      <c r="A34" s="1318" t="s">
        <v>12</v>
      </c>
      <c r="B34" s="1319">
        <f t="shared" ref="B34:K34" si="19">SUM(B32:B33)</f>
        <v>0</v>
      </c>
      <c r="C34" s="1319">
        <v>10</v>
      </c>
      <c r="D34" s="531">
        <v>10</v>
      </c>
      <c r="E34" s="1320">
        <f t="shared" si="19"/>
        <v>0</v>
      </c>
      <c r="F34" s="1319">
        <f t="shared" si="19"/>
        <v>12</v>
      </c>
      <c r="G34" s="1319">
        <v>12</v>
      </c>
      <c r="H34" s="1319">
        <f t="shared" si="19"/>
        <v>0</v>
      </c>
      <c r="I34" s="1319">
        <f t="shared" si="19"/>
        <v>27</v>
      </c>
      <c r="J34" s="1319">
        <f t="shared" si="19"/>
        <v>27</v>
      </c>
      <c r="K34" s="1319">
        <f t="shared" si="19"/>
        <v>0</v>
      </c>
      <c r="L34" s="1319">
        <v>31</v>
      </c>
      <c r="M34" s="1319">
        <v>31</v>
      </c>
      <c r="N34" s="1319">
        <v>0</v>
      </c>
      <c r="O34" s="1319">
        <f>O31+O32+O33</f>
        <v>80</v>
      </c>
      <c r="P34" s="531">
        <v>80</v>
      </c>
      <c r="Q34" s="173"/>
      <c r="R34" s="173"/>
    </row>
    <row r="35" spans="1:18" x14ac:dyDescent="0.35">
      <c r="A35" s="169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204"/>
    </row>
    <row r="36" spans="1:18" x14ac:dyDescent="0.35">
      <c r="A36" s="169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69"/>
      <c r="R36" s="169"/>
    </row>
    <row r="37" spans="1:18" x14ac:dyDescent="0.35">
      <c r="A37" s="1659"/>
      <c r="B37" s="1659"/>
      <c r="C37" s="1659"/>
      <c r="D37" s="1659"/>
      <c r="E37" s="1659"/>
      <c r="F37" s="1659"/>
      <c r="G37" s="1659"/>
      <c r="H37" s="1659"/>
      <c r="I37" s="1659"/>
      <c r="J37" s="1659"/>
      <c r="K37" s="1659"/>
      <c r="L37" s="1659"/>
      <c r="M37" s="1659"/>
      <c r="N37" s="1659"/>
      <c r="O37" s="1659"/>
      <c r="P37" s="1659"/>
    </row>
    <row r="38" spans="1:18" x14ac:dyDescent="0.35">
      <c r="A38" s="1660"/>
      <c r="B38" s="1660"/>
      <c r="C38" s="1660"/>
      <c r="D38" s="1660"/>
      <c r="E38" s="1660"/>
      <c r="F38" s="1660"/>
      <c r="G38" s="1660"/>
      <c r="H38" s="1660"/>
      <c r="I38" s="1660"/>
      <c r="J38" s="1660"/>
      <c r="K38" s="1660"/>
      <c r="L38" s="1660"/>
      <c r="M38" s="1660"/>
      <c r="N38" s="1660"/>
      <c r="O38" s="1660"/>
      <c r="P38" s="1660"/>
    </row>
    <row r="39" spans="1:18" x14ac:dyDescent="0.35">
      <c r="A39" s="205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</row>
    <row r="40" spans="1:18" x14ac:dyDescent="0.35">
      <c r="A40" s="205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</row>
  </sheetData>
  <mergeCells count="11">
    <mergeCell ref="A38:P38"/>
    <mergeCell ref="A37:P37"/>
    <mergeCell ref="N5:P5"/>
    <mergeCell ref="A2:P2"/>
    <mergeCell ref="A1:P1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AP75"/>
  <sheetViews>
    <sheetView topLeftCell="A4" zoomScale="50" zoomScaleNormal="50" workbookViewId="0">
      <selection activeCell="A26" sqref="A26"/>
    </sheetView>
  </sheetViews>
  <sheetFormatPr defaultRowHeight="25.5" x14ac:dyDescent="0.35"/>
  <cols>
    <col min="1" max="1" width="89" style="87" customWidth="1"/>
    <col min="2" max="2" width="16.5703125" style="87" customWidth="1"/>
    <col min="3" max="3" width="12.85546875" style="87" customWidth="1"/>
    <col min="4" max="4" width="10.7109375" style="87" customWidth="1"/>
    <col min="5" max="5" width="12.140625" style="87" customWidth="1"/>
    <col min="6" max="6" width="11" style="87" customWidth="1"/>
    <col min="7" max="7" width="12.140625" style="87" customWidth="1"/>
    <col min="8" max="8" width="14.28515625" style="87" customWidth="1"/>
    <col min="9" max="9" width="10.42578125" style="87" customWidth="1"/>
    <col min="10" max="10" width="10.85546875" style="87" customWidth="1"/>
    <col min="11" max="11" width="12.7109375" style="87" customWidth="1"/>
    <col min="12" max="12" width="9.5703125" style="87" customWidth="1"/>
    <col min="13" max="13" width="12.85546875" style="87" customWidth="1"/>
    <col min="14" max="14" width="12.5703125" style="87" customWidth="1"/>
    <col min="15" max="15" width="11" style="87" customWidth="1"/>
    <col min="16" max="16" width="15.140625" style="87" customWidth="1"/>
    <col min="17" max="18" width="10.7109375" style="87" customWidth="1"/>
    <col min="19" max="19" width="9.140625" style="87"/>
    <col min="20" max="20" width="12.85546875" style="87" customWidth="1"/>
    <col min="21" max="21" width="23.42578125" style="87" customWidth="1"/>
    <col min="22" max="23" width="9.140625" style="87"/>
    <col min="24" max="24" width="10.5703125" style="87" bestFit="1" customWidth="1"/>
    <col min="25" max="25" width="11.28515625" style="87" customWidth="1"/>
    <col min="26" max="256" width="9.140625" style="87"/>
    <col min="257" max="257" width="89" style="87" customWidth="1"/>
    <col min="258" max="258" width="16.5703125" style="87" customWidth="1"/>
    <col min="259" max="259" width="12.85546875" style="87" customWidth="1"/>
    <col min="260" max="260" width="9.85546875" style="87" customWidth="1"/>
    <col min="261" max="261" width="12.140625" style="87" customWidth="1"/>
    <col min="262" max="262" width="11" style="87" customWidth="1"/>
    <col min="263" max="263" width="9.85546875" style="87" customWidth="1"/>
    <col min="264" max="264" width="17.140625" style="87" customWidth="1"/>
    <col min="265" max="265" width="10.42578125" style="87" customWidth="1"/>
    <col min="266" max="266" width="10.85546875" style="87" customWidth="1"/>
    <col min="267" max="267" width="12.7109375" style="87" customWidth="1"/>
    <col min="268" max="268" width="9.5703125" style="87" customWidth="1"/>
    <col min="269" max="269" width="12.85546875" style="87" customWidth="1"/>
    <col min="270" max="270" width="12.5703125" style="87" customWidth="1"/>
    <col min="271" max="271" width="11" style="87" customWidth="1"/>
    <col min="272" max="272" width="15.140625" style="87" customWidth="1"/>
    <col min="273" max="274" width="10.7109375" style="87" customWidth="1"/>
    <col min="275" max="275" width="9.140625" style="87"/>
    <col min="276" max="276" width="12.85546875" style="87" customWidth="1"/>
    <col min="277" max="277" width="23.42578125" style="87" customWidth="1"/>
    <col min="278" max="279" width="9.140625" style="87"/>
    <col min="280" max="280" width="10.5703125" style="87" bestFit="1" customWidth="1"/>
    <col min="281" max="281" width="11.28515625" style="87" customWidth="1"/>
    <col min="282" max="512" width="9.140625" style="87"/>
    <col min="513" max="513" width="89" style="87" customWidth="1"/>
    <col min="514" max="514" width="16.5703125" style="87" customWidth="1"/>
    <col min="515" max="515" width="12.85546875" style="87" customWidth="1"/>
    <col min="516" max="516" width="9.85546875" style="87" customWidth="1"/>
    <col min="517" max="517" width="12.140625" style="87" customWidth="1"/>
    <col min="518" max="518" width="11" style="87" customWidth="1"/>
    <col min="519" max="519" width="9.85546875" style="87" customWidth="1"/>
    <col min="520" max="520" width="17.140625" style="87" customWidth="1"/>
    <col min="521" max="521" width="10.42578125" style="87" customWidth="1"/>
    <col min="522" max="522" width="10.85546875" style="87" customWidth="1"/>
    <col min="523" max="523" width="12.7109375" style="87" customWidth="1"/>
    <col min="524" max="524" width="9.5703125" style="87" customWidth="1"/>
    <col min="525" max="525" width="12.85546875" style="87" customWidth="1"/>
    <col min="526" max="526" width="12.5703125" style="87" customWidth="1"/>
    <col min="527" max="527" width="11" style="87" customWidth="1"/>
    <col min="528" max="528" width="15.140625" style="87" customWidth="1"/>
    <col min="529" max="530" width="10.7109375" style="87" customWidth="1"/>
    <col min="531" max="531" width="9.140625" style="87"/>
    <col min="532" max="532" width="12.85546875" style="87" customWidth="1"/>
    <col min="533" max="533" width="23.42578125" style="87" customWidth="1"/>
    <col min="534" max="535" width="9.140625" style="87"/>
    <col min="536" max="536" width="10.5703125" style="87" bestFit="1" customWidth="1"/>
    <col min="537" max="537" width="11.28515625" style="87" customWidth="1"/>
    <col min="538" max="768" width="9.140625" style="87"/>
    <col min="769" max="769" width="89" style="87" customWidth="1"/>
    <col min="770" max="770" width="16.5703125" style="87" customWidth="1"/>
    <col min="771" max="771" width="12.85546875" style="87" customWidth="1"/>
    <col min="772" max="772" width="9.85546875" style="87" customWidth="1"/>
    <col min="773" max="773" width="12.140625" style="87" customWidth="1"/>
    <col min="774" max="774" width="11" style="87" customWidth="1"/>
    <col min="775" max="775" width="9.85546875" style="87" customWidth="1"/>
    <col min="776" max="776" width="17.140625" style="87" customWidth="1"/>
    <col min="777" max="777" width="10.42578125" style="87" customWidth="1"/>
    <col min="778" max="778" width="10.85546875" style="87" customWidth="1"/>
    <col min="779" max="779" width="12.7109375" style="87" customWidth="1"/>
    <col min="780" max="780" width="9.5703125" style="87" customWidth="1"/>
    <col min="781" max="781" width="12.85546875" style="87" customWidth="1"/>
    <col min="782" max="782" width="12.5703125" style="87" customWidth="1"/>
    <col min="783" max="783" width="11" style="87" customWidth="1"/>
    <col min="784" max="784" width="15.140625" style="87" customWidth="1"/>
    <col min="785" max="786" width="10.7109375" style="87" customWidth="1"/>
    <col min="787" max="787" width="9.140625" style="87"/>
    <col min="788" max="788" width="12.85546875" style="87" customWidth="1"/>
    <col min="789" max="789" width="23.42578125" style="87" customWidth="1"/>
    <col min="790" max="791" width="9.140625" style="87"/>
    <col min="792" max="792" width="10.5703125" style="87" bestFit="1" customWidth="1"/>
    <col min="793" max="793" width="11.28515625" style="87" customWidth="1"/>
    <col min="794" max="1024" width="9.140625" style="87"/>
    <col min="1025" max="1025" width="89" style="87" customWidth="1"/>
    <col min="1026" max="1026" width="16.5703125" style="87" customWidth="1"/>
    <col min="1027" max="1027" width="12.85546875" style="87" customWidth="1"/>
    <col min="1028" max="1028" width="9.85546875" style="87" customWidth="1"/>
    <col min="1029" max="1029" width="12.140625" style="87" customWidth="1"/>
    <col min="1030" max="1030" width="11" style="87" customWidth="1"/>
    <col min="1031" max="1031" width="9.85546875" style="87" customWidth="1"/>
    <col min="1032" max="1032" width="17.140625" style="87" customWidth="1"/>
    <col min="1033" max="1033" width="10.42578125" style="87" customWidth="1"/>
    <col min="1034" max="1034" width="10.85546875" style="87" customWidth="1"/>
    <col min="1035" max="1035" width="12.7109375" style="87" customWidth="1"/>
    <col min="1036" max="1036" width="9.5703125" style="87" customWidth="1"/>
    <col min="1037" max="1037" width="12.85546875" style="87" customWidth="1"/>
    <col min="1038" max="1038" width="12.5703125" style="87" customWidth="1"/>
    <col min="1039" max="1039" width="11" style="87" customWidth="1"/>
    <col min="1040" max="1040" width="15.140625" style="87" customWidth="1"/>
    <col min="1041" max="1042" width="10.7109375" style="87" customWidth="1"/>
    <col min="1043" max="1043" width="9.140625" style="87"/>
    <col min="1044" max="1044" width="12.85546875" style="87" customWidth="1"/>
    <col min="1045" max="1045" width="23.42578125" style="87" customWidth="1"/>
    <col min="1046" max="1047" width="9.140625" style="87"/>
    <col min="1048" max="1048" width="10.5703125" style="87" bestFit="1" customWidth="1"/>
    <col min="1049" max="1049" width="11.28515625" style="87" customWidth="1"/>
    <col min="1050" max="1280" width="9.140625" style="87"/>
    <col min="1281" max="1281" width="89" style="87" customWidth="1"/>
    <col min="1282" max="1282" width="16.5703125" style="87" customWidth="1"/>
    <col min="1283" max="1283" width="12.85546875" style="87" customWidth="1"/>
    <col min="1284" max="1284" width="9.85546875" style="87" customWidth="1"/>
    <col min="1285" max="1285" width="12.140625" style="87" customWidth="1"/>
    <col min="1286" max="1286" width="11" style="87" customWidth="1"/>
    <col min="1287" max="1287" width="9.85546875" style="87" customWidth="1"/>
    <col min="1288" max="1288" width="17.140625" style="87" customWidth="1"/>
    <col min="1289" max="1289" width="10.42578125" style="87" customWidth="1"/>
    <col min="1290" max="1290" width="10.85546875" style="87" customWidth="1"/>
    <col min="1291" max="1291" width="12.7109375" style="87" customWidth="1"/>
    <col min="1292" max="1292" width="9.5703125" style="87" customWidth="1"/>
    <col min="1293" max="1293" width="12.85546875" style="87" customWidth="1"/>
    <col min="1294" max="1294" width="12.5703125" style="87" customWidth="1"/>
    <col min="1295" max="1295" width="11" style="87" customWidth="1"/>
    <col min="1296" max="1296" width="15.140625" style="87" customWidth="1"/>
    <col min="1297" max="1298" width="10.7109375" style="87" customWidth="1"/>
    <col min="1299" max="1299" width="9.140625" style="87"/>
    <col min="1300" max="1300" width="12.85546875" style="87" customWidth="1"/>
    <col min="1301" max="1301" width="23.42578125" style="87" customWidth="1"/>
    <col min="1302" max="1303" width="9.140625" style="87"/>
    <col min="1304" max="1304" width="10.5703125" style="87" bestFit="1" customWidth="1"/>
    <col min="1305" max="1305" width="11.28515625" style="87" customWidth="1"/>
    <col min="1306" max="1536" width="9.140625" style="87"/>
    <col min="1537" max="1537" width="89" style="87" customWidth="1"/>
    <col min="1538" max="1538" width="16.5703125" style="87" customWidth="1"/>
    <col min="1539" max="1539" width="12.85546875" style="87" customWidth="1"/>
    <col min="1540" max="1540" width="9.85546875" style="87" customWidth="1"/>
    <col min="1541" max="1541" width="12.140625" style="87" customWidth="1"/>
    <col min="1542" max="1542" width="11" style="87" customWidth="1"/>
    <col min="1543" max="1543" width="9.85546875" style="87" customWidth="1"/>
    <col min="1544" max="1544" width="17.140625" style="87" customWidth="1"/>
    <col min="1545" max="1545" width="10.42578125" style="87" customWidth="1"/>
    <col min="1546" max="1546" width="10.85546875" style="87" customWidth="1"/>
    <col min="1547" max="1547" width="12.7109375" style="87" customWidth="1"/>
    <col min="1548" max="1548" width="9.5703125" style="87" customWidth="1"/>
    <col min="1549" max="1549" width="12.85546875" style="87" customWidth="1"/>
    <col min="1550" max="1550" width="12.5703125" style="87" customWidth="1"/>
    <col min="1551" max="1551" width="11" style="87" customWidth="1"/>
    <col min="1552" max="1552" width="15.140625" style="87" customWidth="1"/>
    <col min="1553" max="1554" width="10.7109375" style="87" customWidth="1"/>
    <col min="1555" max="1555" width="9.140625" style="87"/>
    <col min="1556" max="1556" width="12.85546875" style="87" customWidth="1"/>
    <col min="1557" max="1557" width="23.42578125" style="87" customWidth="1"/>
    <col min="1558" max="1559" width="9.140625" style="87"/>
    <col min="1560" max="1560" width="10.5703125" style="87" bestFit="1" customWidth="1"/>
    <col min="1561" max="1561" width="11.28515625" style="87" customWidth="1"/>
    <col min="1562" max="1792" width="9.140625" style="87"/>
    <col min="1793" max="1793" width="89" style="87" customWidth="1"/>
    <col min="1794" max="1794" width="16.5703125" style="87" customWidth="1"/>
    <col min="1795" max="1795" width="12.85546875" style="87" customWidth="1"/>
    <col min="1796" max="1796" width="9.85546875" style="87" customWidth="1"/>
    <col min="1797" max="1797" width="12.140625" style="87" customWidth="1"/>
    <col min="1798" max="1798" width="11" style="87" customWidth="1"/>
    <col min="1799" max="1799" width="9.85546875" style="87" customWidth="1"/>
    <col min="1800" max="1800" width="17.140625" style="87" customWidth="1"/>
    <col min="1801" max="1801" width="10.42578125" style="87" customWidth="1"/>
    <col min="1802" max="1802" width="10.85546875" style="87" customWidth="1"/>
    <col min="1803" max="1803" width="12.7109375" style="87" customWidth="1"/>
    <col min="1804" max="1804" width="9.5703125" style="87" customWidth="1"/>
    <col min="1805" max="1805" width="12.85546875" style="87" customWidth="1"/>
    <col min="1806" max="1806" width="12.5703125" style="87" customWidth="1"/>
    <col min="1807" max="1807" width="11" style="87" customWidth="1"/>
    <col min="1808" max="1808" width="15.140625" style="87" customWidth="1"/>
    <col min="1809" max="1810" width="10.7109375" style="87" customWidth="1"/>
    <col min="1811" max="1811" width="9.140625" style="87"/>
    <col min="1812" max="1812" width="12.85546875" style="87" customWidth="1"/>
    <col min="1813" max="1813" width="23.42578125" style="87" customWidth="1"/>
    <col min="1814" max="1815" width="9.140625" style="87"/>
    <col min="1816" max="1816" width="10.5703125" style="87" bestFit="1" customWidth="1"/>
    <col min="1817" max="1817" width="11.28515625" style="87" customWidth="1"/>
    <col min="1818" max="2048" width="9.140625" style="87"/>
    <col min="2049" max="2049" width="89" style="87" customWidth="1"/>
    <col min="2050" max="2050" width="16.5703125" style="87" customWidth="1"/>
    <col min="2051" max="2051" width="12.85546875" style="87" customWidth="1"/>
    <col min="2052" max="2052" width="9.85546875" style="87" customWidth="1"/>
    <col min="2053" max="2053" width="12.140625" style="87" customWidth="1"/>
    <col min="2054" max="2054" width="11" style="87" customWidth="1"/>
    <col min="2055" max="2055" width="9.85546875" style="87" customWidth="1"/>
    <col min="2056" max="2056" width="17.140625" style="87" customWidth="1"/>
    <col min="2057" max="2057" width="10.42578125" style="87" customWidth="1"/>
    <col min="2058" max="2058" width="10.85546875" style="87" customWidth="1"/>
    <col min="2059" max="2059" width="12.7109375" style="87" customWidth="1"/>
    <col min="2060" max="2060" width="9.5703125" style="87" customWidth="1"/>
    <col min="2061" max="2061" width="12.85546875" style="87" customWidth="1"/>
    <col min="2062" max="2062" width="12.5703125" style="87" customWidth="1"/>
    <col min="2063" max="2063" width="11" style="87" customWidth="1"/>
    <col min="2064" max="2064" width="15.140625" style="87" customWidth="1"/>
    <col min="2065" max="2066" width="10.7109375" style="87" customWidth="1"/>
    <col min="2067" max="2067" width="9.140625" style="87"/>
    <col min="2068" max="2068" width="12.85546875" style="87" customWidth="1"/>
    <col min="2069" max="2069" width="23.42578125" style="87" customWidth="1"/>
    <col min="2070" max="2071" width="9.140625" style="87"/>
    <col min="2072" max="2072" width="10.5703125" style="87" bestFit="1" customWidth="1"/>
    <col min="2073" max="2073" width="11.28515625" style="87" customWidth="1"/>
    <col min="2074" max="2304" width="9.140625" style="87"/>
    <col min="2305" max="2305" width="89" style="87" customWidth="1"/>
    <col min="2306" max="2306" width="16.5703125" style="87" customWidth="1"/>
    <col min="2307" max="2307" width="12.85546875" style="87" customWidth="1"/>
    <col min="2308" max="2308" width="9.85546875" style="87" customWidth="1"/>
    <col min="2309" max="2309" width="12.140625" style="87" customWidth="1"/>
    <col min="2310" max="2310" width="11" style="87" customWidth="1"/>
    <col min="2311" max="2311" width="9.85546875" style="87" customWidth="1"/>
    <col min="2312" max="2312" width="17.140625" style="87" customWidth="1"/>
    <col min="2313" max="2313" width="10.42578125" style="87" customWidth="1"/>
    <col min="2314" max="2314" width="10.85546875" style="87" customWidth="1"/>
    <col min="2315" max="2315" width="12.7109375" style="87" customWidth="1"/>
    <col min="2316" max="2316" width="9.5703125" style="87" customWidth="1"/>
    <col min="2317" max="2317" width="12.85546875" style="87" customWidth="1"/>
    <col min="2318" max="2318" width="12.5703125" style="87" customWidth="1"/>
    <col min="2319" max="2319" width="11" style="87" customWidth="1"/>
    <col min="2320" max="2320" width="15.140625" style="87" customWidth="1"/>
    <col min="2321" max="2322" width="10.7109375" style="87" customWidth="1"/>
    <col min="2323" max="2323" width="9.140625" style="87"/>
    <col min="2324" max="2324" width="12.85546875" style="87" customWidth="1"/>
    <col min="2325" max="2325" width="23.42578125" style="87" customWidth="1"/>
    <col min="2326" max="2327" width="9.140625" style="87"/>
    <col min="2328" max="2328" width="10.5703125" style="87" bestFit="1" customWidth="1"/>
    <col min="2329" max="2329" width="11.28515625" style="87" customWidth="1"/>
    <col min="2330" max="2560" width="9.140625" style="87"/>
    <col min="2561" max="2561" width="89" style="87" customWidth="1"/>
    <col min="2562" max="2562" width="16.5703125" style="87" customWidth="1"/>
    <col min="2563" max="2563" width="12.85546875" style="87" customWidth="1"/>
    <col min="2564" max="2564" width="9.85546875" style="87" customWidth="1"/>
    <col min="2565" max="2565" width="12.140625" style="87" customWidth="1"/>
    <col min="2566" max="2566" width="11" style="87" customWidth="1"/>
    <col min="2567" max="2567" width="9.85546875" style="87" customWidth="1"/>
    <col min="2568" max="2568" width="17.140625" style="87" customWidth="1"/>
    <col min="2569" max="2569" width="10.42578125" style="87" customWidth="1"/>
    <col min="2570" max="2570" width="10.85546875" style="87" customWidth="1"/>
    <col min="2571" max="2571" width="12.7109375" style="87" customWidth="1"/>
    <col min="2572" max="2572" width="9.5703125" style="87" customWidth="1"/>
    <col min="2573" max="2573" width="12.85546875" style="87" customWidth="1"/>
    <col min="2574" max="2574" width="12.5703125" style="87" customWidth="1"/>
    <col min="2575" max="2575" width="11" style="87" customWidth="1"/>
    <col min="2576" max="2576" width="15.140625" style="87" customWidth="1"/>
    <col min="2577" max="2578" width="10.7109375" style="87" customWidth="1"/>
    <col min="2579" max="2579" width="9.140625" style="87"/>
    <col min="2580" max="2580" width="12.85546875" style="87" customWidth="1"/>
    <col min="2581" max="2581" width="23.42578125" style="87" customWidth="1"/>
    <col min="2582" max="2583" width="9.140625" style="87"/>
    <col min="2584" max="2584" width="10.5703125" style="87" bestFit="1" customWidth="1"/>
    <col min="2585" max="2585" width="11.28515625" style="87" customWidth="1"/>
    <col min="2586" max="2816" width="9.140625" style="87"/>
    <col min="2817" max="2817" width="89" style="87" customWidth="1"/>
    <col min="2818" max="2818" width="16.5703125" style="87" customWidth="1"/>
    <col min="2819" max="2819" width="12.85546875" style="87" customWidth="1"/>
    <col min="2820" max="2820" width="9.85546875" style="87" customWidth="1"/>
    <col min="2821" max="2821" width="12.140625" style="87" customWidth="1"/>
    <col min="2822" max="2822" width="11" style="87" customWidth="1"/>
    <col min="2823" max="2823" width="9.85546875" style="87" customWidth="1"/>
    <col min="2824" max="2824" width="17.140625" style="87" customWidth="1"/>
    <col min="2825" max="2825" width="10.42578125" style="87" customWidth="1"/>
    <col min="2826" max="2826" width="10.85546875" style="87" customWidth="1"/>
    <col min="2827" max="2827" width="12.7109375" style="87" customWidth="1"/>
    <col min="2828" max="2828" width="9.5703125" style="87" customWidth="1"/>
    <col min="2829" max="2829" width="12.85546875" style="87" customWidth="1"/>
    <col min="2830" max="2830" width="12.5703125" style="87" customWidth="1"/>
    <col min="2831" max="2831" width="11" style="87" customWidth="1"/>
    <col min="2832" max="2832" width="15.140625" style="87" customWidth="1"/>
    <col min="2833" max="2834" width="10.7109375" style="87" customWidth="1"/>
    <col min="2835" max="2835" width="9.140625" style="87"/>
    <col min="2836" max="2836" width="12.85546875" style="87" customWidth="1"/>
    <col min="2837" max="2837" width="23.42578125" style="87" customWidth="1"/>
    <col min="2838" max="2839" width="9.140625" style="87"/>
    <col min="2840" max="2840" width="10.5703125" style="87" bestFit="1" customWidth="1"/>
    <col min="2841" max="2841" width="11.28515625" style="87" customWidth="1"/>
    <col min="2842" max="3072" width="9.140625" style="87"/>
    <col min="3073" max="3073" width="89" style="87" customWidth="1"/>
    <col min="3074" max="3074" width="16.5703125" style="87" customWidth="1"/>
    <col min="3075" max="3075" width="12.85546875" style="87" customWidth="1"/>
    <col min="3076" max="3076" width="9.85546875" style="87" customWidth="1"/>
    <col min="3077" max="3077" width="12.140625" style="87" customWidth="1"/>
    <col min="3078" max="3078" width="11" style="87" customWidth="1"/>
    <col min="3079" max="3079" width="9.85546875" style="87" customWidth="1"/>
    <col min="3080" max="3080" width="17.140625" style="87" customWidth="1"/>
    <col min="3081" max="3081" width="10.42578125" style="87" customWidth="1"/>
    <col min="3082" max="3082" width="10.85546875" style="87" customWidth="1"/>
    <col min="3083" max="3083" width="12.7109375" style="87" customWidth="1"/>
    <col min="3084" max="3084" width="9.5703125" style="87" customWidth="1"/>
    <col min="3085" max="3085" width="12.85546875" style="87" customWidth="1"/>
    <col min="3086" max="3086" width="12.5703125" style="87" customWidth="1"/>
    <col min="3087" max="3087" width="11" style="87" customWidth="1"/>
    <col min="3088" max="3088" width="15.140625" style="87" customWidth="1"/>
    <col min="3089" max="3090" width="10.7109375" style="87" customWidth="1"/>
    <col min="3091" max="3091" width="9.140625" style="87"/>
    <col min="3092" max="3092" width="12.85546875" style="87" customWidth="1"/>
    <col min="3093" max="3093" width="23.42578125" style="87" customWidth="1"/>
    <col min="3094" max="3095" width="9.140625" style="87"/>
    <col min="3096" max="3096" width="10.5703125" style="87" bestFit="1" customWidth="1"/>
    <col min="3097" max="3097" width="11.28515625" style="87" customWidth="1"/>
    <col min="3098" max="3328" width="9.140625" style="87"/>
    <col min="3329" max="3329" width="89" style="87" customWidth="1"/>
    <col min="3330" max="3330" width="16.5703125" style="87" customWidth="1"/>
    <col min="3331" max="3331" width="12.85546875" style="87" customWidth="1"/>
    <col min="3332" max="3332" width="9.85546875" style="87" customWidth="1"/>
    <col min="3333" max="3333" width="12.140625" style="87" customWidth="1"/>
    <col min="3334" max="3334" width="11" style="87" customWidth="1"/>
    <col min="3335" max="3335" width="9.85546875" style="87" customWidth="1"/>
    <col min="3336" max="3336" width="17.140625" style="87" customWidth="1"/>
    <col min="3337" max="3337" width="10.42578125" style="87" customWidth="1"/>
    <col min="3338" max="3338" width="10.85546875" style="87" customWidth="1"/>
    <col min="3339" max="3339" width="12.7109375" style="87" customWidth="1"/>
    <col min="3340" max="3340" width="9.5703125" style="87" customWidth="1"/>
    <col min="3341" max="3341" width="12.85546875" style="87" customWidth="1"/>
    <col min="3342" max="3342" width="12.5703125" style="87" customWidth="1"/>
    <col min="3343" max="3343" width="11" style="87" customWidth="1"/>
    <col min="3344" max="3344" width="15.140625" style="87" customWidth="1"/>
    <col min="3345" max="3346" width="10.7109375" style="87" customWidth="1"/>
    <col min="3347" max="3347" width="9.140625" style="87"/>
    <col min="3348" max="3348" width="12.85546875" style="87" customWidth="1"/>
    <col min="3349" max="3349" width="23.42578125" style="87" customWidth="1"/>
    <col min="3350" max="3351" width="9.140625" style="87"/>
    <col min="3352" max="3352" width="10.5703125" style="87" bestFit="1" customWidth="1"/>
    <col min="3353" max="3353" width="11.28515625" style="87" customWidth="1"/>
    <col min="3354" max="3584" width="9.140625" style="87"/>
    <col min="3585" max="3585" width="89" style="87" customWidth="1"/>
    <col min="3586" max="3586" width="16.5703125" style="87" customWidth="1"/>
    <col min="3587" max="3587" width="12.85546875" style="87" customWidth="1"/>
    <col min="3588" max="3588" width="9.85546875" style="87" customWidth="1"/>
    <col min="3589" max="3589" width="12.140625" style="87" customWidth="1"/>
    <col min="3590" max="3590" width="11" style="87" customWidth="1"/>
    <col min="3591" max="3591" width="9.85546875" style="87" customWidth="1"/>
    <col min="3592" max="3592" width="17.140625" style="87" customWidth="1"/>
    <col min="3593" max="3593" width="10.42578125" style="87" customWidth="1"/>
    <col min="3594" max="3594" width="10.85546875" style="87" customWidth="1"/>
    <col min="3595" max="3595" width="12.7109375" style="87" customWidth="1"/>
    <col min="3596" max="3596" width="9.5703125" style="87" customWidth="1"/>
    <col min="3597" max="3597" width="12.85546875" style="87" customWidth="1"/>
    <col min="3598" max="3598" width="12.5703125" style="87" customWidth="1"/>
    <col min="3599" max="3599" width="11" style="87" customWidth="1"/>
    <col min="3600" max="3600" width="15.140625" style="87" customWidth="1"/>
    <col min="3601" max="3602" width="10.7109375" style="87" customWidth="1"/>
    <col min="3603" max="3603" width="9.140625" style="87"/>
    <col min="3604" max="3604" width="12.85546875" style="87" customWidth="1"/>
    <col min="3605" max="3605" width="23.42578125" style="87" customWidth="1"/>
    <col min="3606" max="3607" width="9.140625" style="87"/>
    <col min="3608" max="3608" width="10.5703125" style="87" bestFit="1" customWidth="1"/>
    <col min="3609" max="3609" width="11.28515625" style="87" customWidth="1"/>
    <col min="3610" max="3840" width="9.140625" style="87"/>
    <col min="3841" max="3841" width="89" style="87" customWidth="1"/>
    <col min="3842" max="3842" width="16.5703125" style="87" customWidth="1"/>
    <col min="3843" max="3843" width="12.85546875" style="87" customWidth="1"/>
    <col min="3844" max="3844" width="9.85546875" style="87" customWidth="1"/>
    <col min="3845" max="3845" width="12.140625" style="87" customWidth="1"/>
    <col min="3846" max="3846" width="11" style="87" customWidth="1"/>
    <col min="3847" max="3847" width="9.85546875" style="87" customWidth="1"/>
    <col min="3848" max="3848" width="17.140625" style="87" customWidth="1"/>
    <col min="3849" max="3849" width="10.42578125" style="87" customWidth="1"/>
    <col min="3850" max="3850" width="10.85546875" style="87" customWidth="1"/>
    <col min="3851" max="3851" width="12.7109375" style="87" customWidth="1"/>
    <col min="3852" max="3852" width="9.5703125" style="87" customWidth="1"/>
    <col min="3853" max="3853" width="12.85546875" style="87" customWidth="1"/>
    <col min="3854" max="3854" width="12.5703125" style="87" customWidth="1"/>
    <col min="3855" max="3855" width="11" style="87" customWidth="1"/>
    <col min="3856" max="3856" width="15.140625" style="87" customWidth="1"/>
    <col min="3857" max="3858" width="10.7109375" style="87" customWidth="1"/>
    <col min="3859" max="3859" width="9.140625" style="87"/>
    <col min="3860" max="3860" width="12.85546875" style="87" customWidth="1"/>
    <col min="3861" max="3861" width="23.42578125" style="87" customWidth="1"/>
    <col min="3862" max="3863" width="9.140625" style="87"/>
    <col min="3864" max="3864" width="10.5703125" style="87" bestFit="1" customWidth="1"/>
    <col min="3865" max="3865" width="11.28515625" style="87" customWidth="1"/>
    <col min="3866" max="4096" width="9.140625" style="87"/>
    <col min="4097" max="4097" width="89" style="87" customWidth="1"/>
    <col min="4098" max="4098" width="16.5703125" style="87" customWidth="1"/>
    <col min="4099" max="4099" width="12.85546875" style="87" customWidth="1"/>
    <col min="4100" max="4100" width="9.85546875" style="87" customWidth="1"/>
    <col min="4101" max="4101" width="12.140625" style="87" customWidth="1"/>
    <col min="4102" max="4102" width="11" style="87" customWidth="1"/>
    <col min="4103" max="4103" width="9.85546875" style="87" customWidth="1"/>
    <col min="4104" max="4104" width="17.140625" style="87" customWidth="1"/>
    <col min="4105" max="4105" width="10.42578125" style="87" customWidth="1"/>
    <col min="4106" max="4106" width="10.85546875" style="87" customWidth="1"/>
    <col min="4107" max="4107" width="12.7109375" style="87" customWidth="1"/>
    <col min="4108" max="4108" width="9.5703125" style="87" customWidth="1"/>
    <col min="4109" max="4109" width="12.85546875" style="87" customWidth="1"/>
    <col min="4110" max="4110" width="12.5703125" style="87" customWidth="1"/>
    <col min="4111" max="4111" width="11" style="87" customWidth="1"/>
    <col min="4112" max="4112" width="15.140625" style="87" customWidth="1"/>
    <col min="4113" max="4114" width="10.7109375" style="87" customWidth="1"/>
    <col min="4115" max="4115" width="9.140625" style="87"/>
    <col min="4116" max="4116" width="12.85546875" style="87" customWidth="1"/>
    <col min="4117" max="4117" width="23.42578125" style="87" customWidth="1"/>
    <col min="4118" max="4119" width="9.140625" style="87"/>
    <col min="4120" max="4120" width="10.5703125" style="87" bestFit="1" customWidth="1"/>
    <col min="4121" max="4121" width="11.28515625" style="87" customWidth="1"/>
    <col min="4122" max="4352" width="9.140625" style="87"/>
    <col min="4353" max="4353" width="89" style="87" customWidth="1"/>
    <col min="4354" max="4354" width="16.5703125" style="87" customWidth="1"/>
    <col min="4355" max="4355" width="12.85546875" style="87" customWidth="1"/>
    <col min="4356" max="4356" width="9.85546875" style="87" customWidth="1"/>
    <col min="4357" max="4357" width="12.140625" style="87" customWidth="1"/>
    <col min="4358" max="4358" width="11" style="87" customWidth="1"/>
    <col min="4359" max="4359" width="9.85546875" style="87" customWidth="1"/>
    <col min="4360" max="4360" width="17.140625" style="87" customWidth="1"/>
    <col min="4361" max="4361" width="10.42578125" style="87" customWidth="1"/>
    <col min="4362" max="4362" width="10.85546875" style="87" customWidth="1"/>
    <col min="4363" max="4363" width="12.7109375" style="87" customWidth="1"/>
    <col min="4364" max="4364" width="9.5703125" style="87" customWidth="1"/>
    <col min="4365" max="4365" width="12.85546875" style="87" customWidth="1"/>
    <col min="4366" max="4366" width="12.5703125" style="87" customWidth="1"/>
    <col min="4367" max="4367" width="11" style="87" customWidth="1"/>
    <col min="4368" max="4368" width="15.140625" style="87" customWidth="1"/>
    <col min="4369" max="4370" width="10.7109375" style="87" customWidth="1"/>
    <col min="4371" max="4371" width="9.140625" style="87"/>
    <col min="4372" max="4372" width="12.85546875" style="87" customWidth="1"/>
    <col min="4373" max="4373" width="23.42578125" style="87" customWidth="1"/>
    <col min="4374" max="4375" width="9.140625" style="87"/>
    <col min="4376" max="4376" width="10.5703125" style="87" bestFit="1" customWidth="1"/>
    <col min="4377" max="4377" width="11.28515625" style="87" customWidth="1"/>
    <col min="4378" max="4608" width="9.140625" style="87"/>
    <col min="4609" max="4609" width="89" style="87" customWidth="1"/>
    <col min="4610" max="4610" width="16.5703125" style="87" customWidth="1"/>
    <col min="4611" max="4611" width="12.85546875" style="87" customWidth="1"/>
    <col min="4612" max="4612" width="9.85546875" style="87" customWidth="1"/>
    <col min="4613" max="4613" width="12.140625" style="87" customWidth="1"/>
    <col min="4614" max="4614" width="11" style="87" customWidth="1"/>
    <col min="4615" max="4615" width="9.85546875" style="87" customWidth="1"/>
    <col min="4616" max="4616" width="17.140625" style="87" customWidth="1"/>
    <col min="4617" max="4617" width="10.42578125" style="87" customWidth="1"/>
    <col min="4618" max="4618" width="10.85546875" style="87" customWidth="1"/>
    <col min="4619" max="4619" width="12.7109375" style="87" customWidth="1"/>
    <col min="4620" max="4620" width="9.5703125" style="87" customWidth="1"/>
    <col min="4621" max="4621" width="12.85546875" style="87" customWidth="1"/>
    <col min="4622" max="4622" width="12.5703125" style="87" customWidth="1"/>
    <col min="4623" max="4623" width="11" style="87" customWidth="1"/>
    <col min="4624" max="4624" width="15.140625" style="87" customWidth="1"/>
    <col min="4625" max="4626" width="10.7109375" style="87" customWidth="1"/>
    <col min="4627" max="4627" width="9.140625" style="87"/>
    <col min="4628" max="4628" width="12.85546875" style="87" customWidth="1"/>
    <col min="4629" max="4629" width="23.42578125" style="87" customWidth="1"/>
    <col min="4630" max="4631" width="9.140625" style="87"/>
    <col min="4632" max="4632" width="10.5703125" style="87" bestFit="1" customWidth="1"/>
    <col min="4633" max="4633" width="11.28515625" style="87" customWidth="1"/>
    <col min="4634" max="4864" width="9.140625" style="87"/>
    <col min="4865" max="4865" width="89" style="87" customWidth="1"/>
    <col min="4866" max="4866" width="16.5703125" style="87" customWidth="1"/>
    <col min="4867" max="4867" width="12.85546875" style="87" customWidth="1"/>
    <col min="4868" max="4868" width="9.85546875" style="87" customWidth="1"/>
    <col min="4869" max="4869" width="12.140625" style="87" customWidth="1"/>
    <col min="4870" max="4870" width="11" style="87" customWidth="1"/>
    <col min="4871" max="4871" width="9.85546875" style="87" customWidth="1"/>
    <col min="4872" max="4872" width="17.140625" style="87" customWidth="1"/>
    <col min="4873" max="4873" width="10.42578125" style="87" customWidth="1"/>
    <col min="4874" max="4874" width="10.85546875" style="87" customWidth="1"/>
    <col min="4875" max="4875" width="12.7109375" style="87" customWidth="1"/>
    <col min="4876" max="4876" width="9.5703125" style="87" customWidth="1"/>
    <col min="4877" max="4877" width="12.85546875" style="87" customWidth="1"/>
    <col min="4878" max="4878" width="12.5703125" style="87" customWidth="1"/>
    <col min="4879" max="4879" width="11" style="87" customWidth="1"/>
    <col min="4880" max="4880" width="15.140625" style="87" customWidth="1"/>
    <col min="4881" max="4882" width="10.7109375" style="87" customWidth="1"/>
    <col min="4883" max="4883" width="9.140625" style="87"/>
    <col min="4884" max="4884" width="12.85546875" style="87" customWidth="1"/>
    <col min="4885" max="4885" width="23.42578125" style="87" customWidth="1"/>
    <col min="4886" max="4887" width="9.140625" style="87"/>
    <col min="4888" max="4888" width="10.5703125" style="87" bestFit="1" customWidth="1"/>
    <col min="4889" max="4889" width="11.28515625" style="87" customWidth="1"/>
    <col min="4890" max="5120" width="9.140625" style="87"/>
    <col min="5121" max="5121" width="89" style="87" customWidth="1"/>
    <col min="5122" max="5122" width="16.5703125" style="87" customWidth="1"/>
    <col min="5123" max="5123" width="12.85546875" style="87" customWidth="1"/>
    <col min="5124" max="5124" width="9.85546875" style="87" customWidth="1"/>
    <col min="5125" max="5125" width="12.140625" style="87" customWidth="1"/>
    <col min="5126" max="5126" width="11" style="87" customWidth="1"/>
    <col min="5127" max="5127" width="9.85546875" style="87" customWidth="1"/>
    <col min="5128" max="5128" width="17.140625" style="87" customWidth="1"/>
    <col min="5129" max="5129" width="10.42578125" style="87" customWidth="1"/>
    <col min="5130" max="5130" width="10.85546875" style="87" customWidth="1"/>
    <col min="5131" max="5131" width="12.7109375" style="87" customWidth="1"/>
    <col min="5132" max="5132" width="9.5703125" style="87" customWidth="1"/>
    <col min="5133" max="5133" width="12.85546875" style="87" customWidth="1"/>
    <col min="5134" max="5134" width="12.5703125" style="87" customWidth="1"/>
    <col min="5135" max="5135" width="11" style="87" customWidth="1"/>
    <col min="5136" max="5136" width="15.140625" style="87" customWidth="1"/>
    <col min="5137" max="5138" width="10.7109375" style="87" customWidth="1"/>
    <col min="5139" max="5139" width="9.140625" style="87"/>
    <col min="5140" max="5140" width="12.85546875" style="87" customWidth="1"/>
    <col min="5141" max="5141" width="23.42578125" style="87" customWidth="1"/>
    <col min="5142" max="5143" width="9.140625" style="87"/>
    <col min="5144" max="5144" width="10.5703125" style="87" bestFit="1" customWidth="1"/>
    <col min="5145" max="5145" width="11.28515625" style="87" customWidth="1"/>
    <col min="5146" max="5376" width="9.140625" style="87"/>
    <col min="5377" max="5377" width="89" style="87" customWidth="1"/>
    <col min="5378" max="5378" width="16.5703125" style="87" customWidth="1"/>
    <col min="5379" max="5379" width="12.85546875" style="87" customWidth="1"/>
    <col min="5380" max="5380" width="9.85546875" style="87" customWidth="1"/>
    <col min="5381" max="5381" width="12.140625" style="87" customWidth="1"/>
    <col min="5382" max="5382" width="11" style="87" customWidth="1"/>
    <col min="5383" max="5383" width="9.85546875" style="87" customWidth="1"/>
    <col min="5384" max="5384" width="17.140625" style="87" customWidth="1"/>
    <col min="5385" max="5385" width="10.42578125" style="87" customWidth="1"/>
    <col min="5386" max="5386" width="10.85546875" style="87" customWidth="1"/>
    <col min="5387" max="5387" width="12.7109375" style="87" customWidth="1"/>
    <col min="5388" max="5388" width="9.5703125" style="87" customWidth="1"/>
    <col min="5389" max="5389" width="12.85546875" style="87" customWidth="1"/>
    <col min="5390" max="5390" width="12.5703125" style="87" customWidth="1"/>
    <col min="5391" max="5391" width="11" style="87" customWidth="1"/>
    <col min="5392" max="5392" width="15.140625" style="87" customWidth="1"/>
    <col min="5393" max="5394" width="10.7109375" style="87" customWidth="1"/>
    <col min="5395" max="5395" width="9.140625" style="87"/>
    <col min="5396" max="5396" width="12.85546875" style="87" customWidth="1"/>
    <col min="5397" max="5397" width="23.42578125" style="87" customWidth="1"/>
    <col min="5398" max="5399" width="9.140625" style="87"/>
    <col min="5400" max="5400" width="10.5703125" style="87" bestFit="1" customWidth="1"/>
    <col min="5401" max="5401" width="11.28515625" style="87" customWidth="1"/>
    <col min="5402" max="5632" width="9.140625" style="87"/>
    <col min="5633" max="5633" width="89" style="87" customWidth="1"/>
    <col min="5634" max="5634" width="16.5703125" style="87" customWidth="1"/>
    <col min="5635" max="5635" width="12.85546875" style="87" customWidth="1"/>
    <col min="5636" max="5636" width="9.85546875" style="87" customWidth="1"/>
    <col min="5637" max="5637" width="12.140625" style="87" customWidth="1"/>
    <col min="5638" max="5638" width="11" style="87" customWidth="1"/>
    <col min="5639" max="5639" width="9.85546875" style="87" customWidth="1"/>
    <col min="5640" max="5640" width="17.140625" style="87" customWidth="1"/>
    <col min="5641" max="5641" width="10.42578125" style="87" customWidth="1"/>
    <col min="5642" max="5642" width="10.85546875" style="87" customWidth="1"/>
    <col min="5643" max="5643" width="12.7109375" style="87" customWidth="1"/>
    <col min="5644" max="5644" width="9.5703125" style="87" customWidth="1"/>
    <col min="5645" max="5645" width="12.85546875" style="87" customWidth="1"/>
    <col min="5646" max="5646" width="12.5703125" style="87" customWidth="1"/>
    <col min="5647" max="5647" width="11" style="87" customWidth="1"/>
    <col min="5648" max="5648" width="15.140625" style="87" customWidth="1"/>
    <col min="5649" max="5650" width="10.7109375" style="87" customWidth="1"/>
    <col min="5651" max="5651" width="9.140625" style="87"/>
    <col min="5652" max="5652" width="12.85546875" style="87" customWidth="1"/>
    <col min="5653" max="5653" width="23.42578125" style="87" customWidth="1"/>
    <col min="5654" max="5655" width="9.140625" style="87"/>
    <col min="5656" max="5656" width="10.5703125" style="87" bestFit="1" customWidth="1"/>
    <col min="5657" max="5657" width="11.28515625" style="87" customWidth="1"/>
    <col min="5658" max="5888" width="9.140625" style="87"/>
    <col min="5889" max="5889" width="89" style="87" customWidth="1"/>
    <col min="5890" max="5890" width="16.5703125" style="87" customWidth="1"/>
    <col min="5891" max="5891" width="12.85546875" style="87" customWidth="1"/>
    <col min="5892" max="5892" width="9.85546875" style="87" customWidth="1"/>
    <col min="5893" max="5893" width="12.140625" style="87" customWidth="1"/>
    <col min="5894" max="5894" width="11" style="87" customWidth="1"/>
    <col min="5895" max="5895" width="9.85546875" style="87" customWidth="1"/>
    <col min="5896" max="5896" width="17.140625" style="87" customWidth="1"/>
    <col min="5897" max="5897" width="10.42578125" style="87" customWidth="1"/>
    <col min="5898" max="5898" width="10.85546875" style="87" customWidth="1"/>
    <col min="5899" max="5899" width="12.7109375" style="87" customWidth="1"/>
    <col min="5900" max="5900" width="9.5703125" style="87" customWidth="1"/>
    <col min="5901" max="5901" width="12.85546875" style="87" customWidth="1"/>
    <col min="5902" max="5902" width="12.5703125" style="87" customWidth="1"/>
    <col min="5903" max="5903" width="11" style="87" customWidth="1"/>
    <col min="5904" max="5904" width="15.140625" style="87" customWidth="1"/>
    <col min="5905" max="5906" width="10.7109375" style="87" customWidth="1"/>
    <col min="5907" max="5907" width="9.140625" style="87"/>
    <col min="5908" max="5908" width="12.85546875" style="87" customWidth="1"/>
    <col min="5909" max="5909" width="23.42578125" style="87" customWidth="1"/>
    <col min="5910" max="5911" width="9.140625" style="87"/>
    <col min="5912" max="5912" width="10.5703125" style="87" bestFit="1" customWidth="1"/>
    <col min="5913" max="5913" width="11.28515625" style="87" customWidth="1"/>
    <col min="5914" max="6144" width="9.140625" style="87"/>
    <col min="6145" max="6145" width="89" style="87" customWidth="1"/>
    <col min="6146" max="6146" width="16.5703125" style="87" customWidth="1"/>
    <col min="6147" max="6147" width="12.85546875" style="87" customWidth="1"/>
    <col min="6148" max="6148" width="9.85546875" style="87" customWidth="1"/>
    <col min="6149" max="6149" width="12.140625" style="87" customWidth="1"/>
    <col min="6150" max="6150" width="11" style="87" customWidth="1"/>
    <col min="6151" max="6151" width="9.85546875" style="87" customWidth="1"/>
    <col min="6152" max="6152" width="17.140625" style="87" customWidth="1"/>
    <col min="6153" max="6153" width="10.42578125" style="87" customWidth="1"/>
    <col min="6154" max="6154" width="10.85546875" style="87" customWidth="1"/>
    <col min="6155" max="6155" width="12.7109375" style="87" customWidth="1"/>
    <col min="6156" max="6156" width="9.5703125" style="87" customWidth="1"/>
    <col min="6157" max="6157" width="12.85546875" style="87" customWidth="1"/>
    <col min="6158" max="6158" width="12.5703125" style="87" customWidth="1"/>
    <col min="6159" max="6159" width="11" style="87" customWidth="1"/>
    <col min="6160" max="6160" width="15.140625" style="87" customWidth="1"/>
    <col min="6161" max="6162" width="10.7109375" style="87" customWidth="1"/>
    <col min="6163" max="6163" width="9.140625" style="87"/>
    <col min="6164" max="6164" width="12.85546875" style="87" customWidth="1"/>
    <col min="6165" max="6165" width="23.42578125" style="87" customWidth="1"/>
    <col min="6166" max="6167" width="9.140625" style="87"/>
    <col min="6168" max="6168" width="10.5703125" style="87" bestFit="1" customWidth="1"/>
    <col min="6169" max="6169" width="11.28515625" style="87" customWidth="1"/>
    <col min="6170" max="6400" width="9.140625" style="87"/>
    <col min="6401" max="6401" width="89" style="87" customWidth="1"/>
    <col min="6402" max="6402" width="16.5703125" style="87" customWidth="1"/>
    <col min="6403" max="6403" width="12.85546875" style="87" customWidth="1"/>
    <col min="6404" max="6404" width="9.85546875" style="87" customWidth="1"/>
    <col min="6405" max="6405" width="12.140625" style="87" customWidth="1"/>
    <col min="6406" max="6406" width="11" style="87" customWidth="1"/>
    <col min="6407" max="6407" width="9.85546875" style="87" customWidth="1"/>
    <col min="6408" max="6408" width="17.140625" style="87" customWidth="1"/>
    <col min="6409" max="6409" width="10.42578125" style="87" customWidth="1"/>
    <col min="6410" max="6410" width="10.85546875" style="87" customWidth="1"/>
    <col min="6411" max="6411" width="12.7109375" style="87" customWidth="1"/>
    <col min="6412" max="6412" width="9.5703125" style="87" customWidth="1"/>
    <col min="6413" max="6413" width="12.85546875" style="87" customWidth="1"/>
    <col min="6414" max="6414" width="12.5703125" style="87" customWidth="1"/>
    <col min="6415" max="6415" width="11" style="87" customWidth="1"/>
    <col min="6416" max="6416" width="15.140625" style="87" customWidth="1"/>
    <col min="6417" max="6418" width="10.7109375" style="87" customWidth="1"/>
    <col min="6419" max="6419" width="9.140625" style="87"/>
    <col min="6420" max="6420" width="12.85546875" style="87" customWidth="1"/>
    <col min="6421" max="6421" width="23.42578125" style="87" customWidth="1"/>
    <col min="6422" max="6423" width="9.140625" style="87"/>
    <col min="6424" max="6424" width="10.5703125" style="87" bestFit="1" customWidth="1"/>
    <col min="6425" max="6425" width="11.28515625" style="87" customWidth="1"/>
    <col min="6426" max="6656" width="9.140625" style="87"/>
    <col min="6657" max="6657" width="89" style="87" customWidth="1"/>
    <col min="6658" max="6658" width="16.5703125" style="87" customWidth="1"/>
    <col min="6659" max="6659" width="12.85546875" style="87" customWidth="1"/>
    <col min="6660" max="6660" width="9.85546875" style="87" customWidth="1"/>
    <col min="6661" max="6661" width="12.140625" style="87" customWidth="1"/>
    <col min="6662" max="6662" width="11" style="87" customWidth="1"/>
    <col min="6663" max="6663" width="9.85546875" style="87" customWidth="1"/>
    <col min="6664" max="6664" width="17.140625" style="87" customWidth="1"/>
    <col min="6665" max="6665" width="10.42578125" style="87" customWidth="1"/>
    <col min="6666" max="6666" width="10.85546875" style="87" customWidth="1"/>
    <col min="6667" max="6667" width="12.7109375" style="87" customWidth="1"/>
    <col min="6668" max="6668" width="9.5703125" style="87" customWidth="1"/>
    <col min="6669" max="6669" width="12.85546875" style="87" customWidth="1"/>
    <col min="6670" max="6670" width="12.5703125" style="87" customWidth="1"/>
    <col min="6671" max="6671" width="11" style="87" customWidth="1"/>
    <col min="6672" max="6672" width="15.140625" style="87" customWidth="1"/>
    <col min="6673" max="6674" width="10.7109375" style="87" customWidth="1"/>
    <col min="6675" max="6675" width="9.140625" style="87"/>
    <col min="6676" max="6676" width="12.85546875" style="87" customWidth="1"/>
    <col min="6677" max="6677" width="23.42578125" style="87" customWidth="1"/>
    <col min="6678" max="6679" width="9.140625" style="87"/>
    <col min="6680" max="6680" width="10.5703125" style="87" bestFit="1" customWidth="1"/>
    <col min="6681" max="6681" width="11.28515625" style="87" customWidth="1"/>
    <col min="6682" max="6912" width="9.140625" style="87"/>
    <col min="6913" max="6913" width="89" style="87" customWidth="1"/>
    <col min="6914" max="6914" width="16.5703125" style="87" customWidth="1"/>
    <col min="6915" max="6915" width="12.85546875" style="87" customWidth="1"/>
    <col min="6916" max="6916" width="9.85546875" style="87" customWidth="1"/>
    <col min="6917" max="6917" width="12.140625" style="87" customWidth="1"/>
    <col min="6918" max="6918" width="11" style="87" customWidth="1"/>
    <col min="6919" max="6919" width="9.85546875" style="87" customWidth="1"/>
    <col min="6920" max="6920" width="17.140625" style="87" customWidth="1"/>
    <col min="6921" max="6921" width="10.42578125" style="87" customWidth="1"/>
    <col min="6922" max="6922" width="10.85546875" style="87" customWidth="1"/>
    <col min="6923" max="6923" width="12.7109375" style="87" customWidth="1"/>
    <col min="6924" max="6924" width="9.5703125" style="87" customWidth="1"/>
    <col min="6925" max="6925" width="12.85546875" style="87" customWidth="1"/>
    <col min="6926" max="6926" width="12.5703125" style="87" customWidth="1"/>
    <col min="6927" max="6927" width="11" style="87" customWidth="1"/>
    <col min="6928" max="6928" width="15.140625" style="87" customWidth="1"/>
    <col min="6929" max="6930" width="10.7109375" style="87" customWidth="1"/>
    <col min="6931" max="6931" width="9.140625" style="87"/>
    <col min="6932" max="6932" width="12.85546875" style="87" customWidth="1"/>
    <col min="6933" max="6933" width="23.42578125" style="87" customWidth="1"/>
    <col min="6934" max="6935" width="9.140625" style="87"/>
    <col min="6936" max="6936" width="10.5703125" style="87" bestFit="1" customWidth="1"/>
    <col min="6937" max="6937" width="11.28515625" style="87" customWidth="1"/>
    <col min="6938" max="7168" width="9.140625" style="87"/>
    <col min="7169" max="7169" width="89" style="87" customWidth="1"/>
    <col min="7170" max="7170" width="16.5703125" style="87" customWidth="1"/>
    <col min="7171" max="7171" width="12.85546875" style="87" customWidth="1"/>
    <col min="7172" max="7172" width="9.85546875" style="87" customWidth="1"/>
    <col min="7173" max="7173" width="12.140625" style="87" customWidth="1"/>
    <col min="7174" max="7174" width="11" style="87" customWidth="1"/>
    <col min="7175" max="7175" width="9.85546875" style="87" customWidth="1"/>
    <col min="7176" max="7176" width="17.140625" style="87" customWidth="1"/>
    <col min="7177" max="7177" width="10.42578125" style="87" customWidth="1"/>
    <col min="7178" max="7178" width="10.85546875" style="87" customWidth="1"/>
    <col min="7179" max="7179" width="12.7109375" style="87" customWidth="1"/>
    <col min="7180" max="7180" width="9.5703125" style="87" customWidth="1"/>
    <col min="7181" max="7181" width="12.85546875" style="87" customWidth="1"/>
    <col min="7182" max="7182" width="12.5703125" style="87" customWidth="1"/>
    <col min="7183" max="7183" width="11" style="87" customWidth="1"/>
    <col min="7184" max="7184" width="15.140625" style="87" customWidth="1"/>
    <col min="7185" max="7186" width="10.7109375" style="87" customWidth="1"/>
    <col min="7187" max="7187" width="9.140625" style="87"/>
    <col min="7188" max="7188" width="12.85546875" style="87" customWidth="1"/>
    <col min="7189" max="7189" width="23.42578125" style="87" customWidth="1"/>
    <col min="7190" max="7191" width="9.140625" style="87"/>
    <col min="7192" max="7192" width="10.5703125" style="87" bestFit="1" customWidth="1"/>
    <col min="7193" max="7193" width="11.28515625" style="87" customWidth="1"/>
    <col min="7194" max="7424" width="9.140625" style="87"/>
    <col min="7425" max="7425" width="89" style="87" customWidth="1"/>
    <col min="7426" max="7426" width="16.5703125" style="87" customWidth="1"/>
    <col min="7427" max="7427" width="12.85546875" style="87" customWidth="1"/>
    <col min="7428" max="7428" width="9.85546875" style="87" customWidth="1"/>
    <col min="7429" max="7429" width="12.140625" style="87" customWidth="1"/>
    <col min="7430" max="7430" width="11" style="87" customWidth="1"/>
    <col min="7431" max="7431" width="9.85546875" style="87" customWidth="1"/>
    <col min="7432" max="7432" width="17.140625" style="87" customWidth="1"/>
    <col min="7433" max="7433" width="10.42578125" style="87" customWidth="1"/>
    <col min="7434" max="7434" width="10.85546875" style="87" customWidth="1"/>
    <col min="7435" max="7435" width="12.7109375" style="87" customWidth="1"/>
    <col min="7436" max="7436" width="9.5703125" style="87" customWidth="1"/>
    <col min="7437" max="7437" width="12.85546875" style="87" customWidth="1"/>
    <col min="7438" max="7438" width="12.5703125" style="87" customWidth="1"/>
    <col min="7439" max="7439" width="11" style="87" customWidth="1"/>
    <col min="7440" max="7440" width="15.140625" style="87" customWidth="1"/>
    <col min="7441" max="7442" width="10.7109375" style="87" customWidth="1"/>
    <col min="7443" max="7443" width="9.140625" style="87"/>
    <col min="7444" max="7444" width="12.85546875" style="87" customWidth="1"/>
    <col min="7445" max="7445" width="23.42578125" style="87" customWidth="1"/>
    <col min="7446" max="7447" width="9.140625" style="87"/>
    <col min="7448" max="7448" width="10.5703125" style="87" bestFit="1" customWidth="1"/>
    <col min="7449" max="7449" width="11.28515625" style="87" customWidth="1"/>
    <col min="7450" max="7680" width="9.140625" style="87"/>
    <col min="7681" max="7681" width="89" style="87" customWidth="1"/>
    <col min="7682" max="7682" width="16.5703125" style="87" customWidth="1"/>
    <col min="7683" max="7683" width="12.85546875" style="87" customWidth="1"/>
    <col min="7684" max="7684" width="9.85546875" style="87" customWidth="1"/>
    <col min="7685" max="7685" width="12.140625" style="87" customWidth="1"/>
    <col min="7686" max="7686" width="11" style="87" customWidth="1"/>
    <col min="7687" max="7687" width="9.85546875" style="87" customWidth="1"/>
    <col min="7688" max="7688" width="17.140625" style="87" customWidth="1"/>
    <col min="7689" max="7689" width="10.42578125" style="87" customWidth="1"/>
    <col min="7690" max="7690" width="10.85546875" style="87" customWidth="1"/>
    <col min="7691" max="7691" width="12.7109375" style="87" customWidth="1"/>
    <col min="7692" max="7692" width="9.5703125" style="87" customWidth="1"/>
    <col min="7693" max="7693" width="12.85546875" style="87" customWidth="1"/>
    <col min="7694" max="7694" width="12.5703125" style="87" customWidth="1"/>
    <col min="7695" max="7695" width="11" style="87" customWidth="1"/>
    <col min="7696" max="7696" width="15.140625" style="87" customWidth="1"/>
    <col min="7697" max="7698" width="10.7109375" style="87" customWidth="1"/>
    <col min="7699" max="7699" width="9.140625" style="87"/>
    <col min="7700" max="7700" width="12.85546875" style="87" customWidth="1"/>
    <col min="7701" max="7701" width="23.42578125" style="87" customWidth="1"/>
    <col min="7702" max="7703" width="9.140625" style="87"/>
    <col min="7704" max="7704" width="10.5703125" style="87" bestFit="1" customWidth="1"/>
    <col min="7705" max="7705" width="11.28515625" style="87" customWidth="1"/>
    <col min="7706" max="7936" width="9.140625" style="87"/>
    <col min="7937" max="7937" width="89" style="87" customWidth="1"/>
    <col min="7938" max="7938" width="16.5703125" style="87" customWidth="1"/>
    <col min="7939" max="7939" width="12.85546875" style="87" customWidth="1"/>
    <col min="7940" max="7940" width="9.85546875" style="87" customWidth="1"/>
    <col min="7941" max="7941" width="12.140625" style="87" customWidth="1"/>
    <col min="7942" max="7942" width="11" style="87" customWidth="1"/>
    <col min="7943" max="7943" width="9.85546875" style="87" customWidth="1"/>
    <col min="7944" max="7944" width="17.140625" style="87" customWidth="1"/>
    <col min="7945" max="7945" width="10.42578125" style="87" customWidth="1"/>
    <col min="7946" max="7946" width="10.85546875" style="87" customWidth="1"/>
    <col min="7947" max="7947" width="12.7109375" style="87" customWidth="1"/>
    <col min="7948" max="7948" width="9.5703125" style="87" customWidth="1"/>
    <col min="7949" max="7949" width="12.85546875" style="87" customWidth="1"/>
    <col min="7950" max="7950" width="12.5703125" style="87" customWidth="1"/>
    <col min="7951" max="7951" width="11" style="87" customWidth="1"/>
    <col min="7952" max="7952" width="15.140625" style="87" customWidth="1"/>
    <col min="7953" max="7954" width="10.7109375" style="87" customWidth="1"/>
    <col min="7955" max="7955" width="9.140625" style="87"/>
    <col min="7956" max="7956" width="12.85546875" style="87" customWidth="1"/>
    <col min="7957" max="7957" width="23.42578125" style="87" customWidth="1"/>
    <col min="7958" max="7959" width="9.140625" style="87"/>
    <col min="7960" max="7960" width="10.5703125" style="87" bestFit="1" customWidth="1"/>
    <col min="7961" max="7961" width="11.28515625" style="87" customWidth="1"/>
    <col min="7962" max="8192" width="9.140625" style="87"/>
    <col min="8193" max="8193" width="89" style="87" customWidth="1"/>
    <col min="8194" max="8194" width="16.5703125" style="87" customWidth="1"/>
    <col min="8195" max="8195" width="12.85546875" style="87" customWidth="1"/>
    <col min="8196" max="8196" width="9.85546875" style="87" customWidth="1"/>
    <col min="8197" max="8197" width="12.140625" style="87" customWidth="1"/>
    <col min="8198" max="8198" width="11" style="87" customWidth="1"/>
    <col min="8199" max="8199" width="9.85546875" style="87" customWidth="1"/>
    <col min="8200" max="8200" width="17.140625" style="87" customWidth="1"/>
    <col min="8201" max="8201" width="10.42578125" style="87" customWidth="1"/>
    <col min="8202" max="8202" width="10.85546875" style="87" customWidth="1"/>
    <col min="8203" max="8203" width="12.7109375" style="87" customWidth="1"/>
    <col min="8204" max="8204" width="9.5703125" style="87" customWidth="1"/>
    <col min="8205" max="8205" width="12.85546875" style="87" customWidth="1"/>
    <col min="8206" max="8206" width="12.5703125" style="87" customWidth="1"/>
    <col min="8207" max="8207" width="11" style="87" customWidth="1"/>
    <col min="8208" max="8208" width="15.140625" style="87" customWidth="1"/>
    <col min="8209" max="8210" width="10.7109375" style="87" customWidth="1"/>
    <col min="8211" max="8211" width="9.140625" style="87"/>
    <col min="8212" max="8212" width="12.85546875" style="87" customWidth="1"/>
    <col min="8213" max="8213" width="23.42578125" style="87" customWidth="1"/>
    <col min="8214" max="8215" width="9.140625" style="87"/>
    <col min="8216" max="8216" width="10.5703125" style="87" bestFit="1" customWidth="1"/>
    <col min="8217" max="8217" width="11.28515625" style="87" customWidth="1"/>
    <col min="8218" max="8448" width="9.140625" style="87"/>
    <col min="8449" max="8449" width="89" style="87" customWidth="1"/>
    <col min="8450" max="8450" width="16.5703125" style="87" customWidth="1"/>
    <col min="8451" max="8451" width="12.85546875" style="87" customWidth="1"/>
    <col min="8452" max="8452" width="9.85546875" style="87" customWidth="1"/>
    <col min="8453" max="8453" width="12.140625" style="87" customWidth="1"/>
    <col min="8454" max="8454" width="11" style="87" customWidth="1"/>
    <col min="8455" max="8455" width="9.85546875" style="87" customWidth="1"/>
    <col min="8456" max="8456" width="17.140625" style="87" customWidth="1"/>
    <col min="8457" max="8457" width="10.42578125" style="87" customWidth="1"/>
    <col min="8458" max="8458" width="10.85546875" style="87" customWidth="1"/>
    <col min="8459" max="8459" width="12.7109375" style="87" customWidth="1"/>
    <col min="8460" max="8460" width="9.5703125" style="87" customWidth="1"/>
    <col min="8461" max="8461" width="12.85546875" style="87" customWidth="1"/>
    <col min="8462" max="8462" width="12.5703125" style="87" customWidth="1"/>
    <col min="8463" max="8463" width="11" style="87" customWidth="1"/>
    <col min="8464" max="8464" width="15.140625" style="87" customWidth="1"/>
    <col min="8465" max="8466" width="10.7109375" style="87" customWidth="1"/>
    <col min="8467" max="8467" width="9.140625" style="87"/>
    <col min="8468" max="8468" width="12.85546875" style="87" customWidth="1"/>
    <col min="8469" max="8469" width="23.42578125" style="87" customWidth="1"/>
    <col min="8470" max="8471" width="9.140625" style="87"/>
    <col min="8472" max="8472" width="10.5703125" style="87" bestFit="1" customWidth="1"/>
    <col min="8473" max="8473" width="11.28515625" style="87" customWidth="1"/>
    <col min="8474" max="8704" width="9.140625" style="87"/>
    <col min="8705" max="8705" width="89" style="87" customWidth="1"/>
    <col min="8706" max="8706" width="16.5703125" style="87" customWidth="1"/>
    <col min="8707" max="8707" width="12.85546875" style="87" customWidth="1"/>
    <col min="8708" max="8708" width="9.85546875" style="87" customWidth="1"/>
    <col min="8709" max="8709" width="12.140625" style="87" customWidth="1"/>
    <col min="8710" max="8710" width="11" style="87" customWidth="1"/>
    <col min="8711" max="8711" width="9.85546875" style="87" customWidth="1"/>
    <col min="8712" max="8712" width="17.140625" style="87" customWidth="1"/>
    <col min="8713" max="8713" width="10.42578125" style="87" customWidth="1"/>
    <col min="8714" max="8714" width="10.85546875" style="87" customWidth="1"/>
    <col min="8715" max="8715" width="12.7109375" style="87" customWidth="1"/>
    <col min="8716" max="8716" width="9.5703125" style="87" customWidth="1"/>
    <col min="8717" max="8717" width="12.85546875" style="87" customWidth="1"/>
    <col min="8718" max="8718" width="12.5703125" style="87" customWidth="1"/>
    <col min="8719" max="8719" width="11" style="87" customWidth="1"/>
    <col min="8720" max="8720" width="15.140625" style="87" customWidth="1"/>
    <col min="8721" max="8722" width="10.7109375" style="87" customWidth="1"/>
    <col min="8723" max="8723" width="9.140625" style="87"/>
    <col min="8724" max="8724" width="12.85546875" style="87" customWidth="1"/>
    <col min="8725" max="8725" width="23.42578125" style="87" customWidth="1"/>
    <col min="8726" max="8727" width="9.140625" style="87"/>
    <col min="8728" max="8728" width="10.5703125" style="87" bestFit="1" customWidth="1"/>
    <col min="8729" max="8729" width="11.28515625" style="87" customWidth="1"/>
    <col min="8730" max="8960" width="9.140625" style="87"/>
    <col min="8961" max="8961" width="89" style="87" customWidth="1"/>
    <col min="8962" max="8962" width="16.5703125" style="87" customWidth="1"/>
    <col min="8963" max="8963" width="12.85546875" style="87" customWidth="1"/>
    <col min="8964" max="8964" width="9.85546875" style="87" customWidth="1"/>
    <col min="8965" max="8965" width="12.140625" style="87" customWidth="1"/>
    <col min="8966" max="8966" width="11" style="87" customWidth="1"/>
    <col min="8967" max="8967" width="9.85546875" style="87" customWidth="1"/>
    <col min="8968" max="8968" width="17.140625" style="87" customWidth="1"/>
    <col min="8969" max="8969" width="10.42578125" style="87" customWidth="1"/>
    <col min="8970" max="8970" width="10.85546875" style="87" customWidth="1"/>
    <col min="8971" max="8971" width="12.7109375" style="87" customWidth="1"/>
    <col min="8972" max="8972" width="9.5703125" style="87" customWidth="1"/>
    <col min="8973" max="8973" width="12.85546875" style="87" customWidth="1"/>
    <col min="8974" max="8974" width="12.5703125" style="87" customWidth="1"/>
    <col min="8975" max="8975" width="11" style="87" customWidth="1"/>
    <col min="8976" max="8976" width="15.140625" style="87" customWidth="1"/>
    <col min="8977" max="8978" width="10.7109375" style="87" customWidth="1"/>
    <col min="8979" max="8979" width="9.140625" style="87"/>
    <col min="8980" max="8980" width="12.85546875" style="87" customWidth="1"/>
    <col min="8981" max="8981" width="23.42578125" style="87" customWidth="1"/>
    <col min="8982" max="8983" width="9.140625" style="87"/>
    <col min="8984" max="8984" width="10.5703125" style="87" bestFit="1" customWidth="1"/>
    <col min="8985" max="8985" width="11.28515625" style="87" customWidth="1"/>
    <col min="8986" max="9216" width="9.140625" style="87"/>
    <col min="9217" max="9217" width="89" style="87" customWidth="1"/>
    <col min="9218" max="9218" width="16.5703125" style="87" customWidth="1"/>
    <col min="9219" max="9219" width="12.85546875" style="87" customWidth="1"/>
    <col min="9220" max="9220" width="9.85546875" style="87" customWidth="1"/>
    <col min="9221" max="9221" width="12.140625" style="87" customWidth="1"/>
    <col min="9222" max="9222" width="11" style="87" customWidth="1"/>
    <col min="9223" max="9223" width="9.85546875" style="87" customWidth="1"/>
    <col min="9224" max="9224" width="17.140625" style="87" customWidth="1"/>
    <col min="9225" max="9225" width="10.42578125" style="87" customWidth="1"/>
    <col min="9226" max="9226" width="10.85546875" style="87" customWidth="1"/>
    <col min="9227" max="9227" width="12.7109375" style="87" customWidth="1"/>
    <col min="9228" max="9228" width="9.5703125" style="87" customWidth="1"/>
    <col min="9229" max="9229" width="12.85546875" style="87" customWidth="1"/>
    <col min="9230" max="9230" width="12.5703125" style="87" customWidth="1"/>
    <col min="9231" max="9231" width="11" style="87" customWidth="1"/>
    <col min="9232" max="9232" width="15.140625" style="87" customWidth="1"/>
    <col min="9233" max="9234" width="10.7109375" style="87" customWidth="1"/>
    <col min="9235" max="9235" width="9.140625" style="87"/>
    <col min="9236" max="9236" width="12.85546875" style="87" customWidth="1"/>
    <col min="9237" max="9237" width="23.42578125" style="87" customWidth="1"/>
    <col min="9238" max="9239" width="9.140625" style="87"/>
    <col min="9240" max="9240" width="10.5703125" style="87" bestFit="1" customWidth="1"/>
    <col min="9241" max="9241" width="11.28515625" style="87" customWidth="1"/>
    <col min="9242" max="9472" width="9.140625" style="87"/>
    <col min="9473" max="9473" width="89" style="87" customWidth="1"/>
    <col min="9474" max="9474" width="16.5703125" style="87" customWidth="1"/>
    <col min="9475" max="9475" width="12.85546875" style="87" customWidth="1"/>
    <col min="9476" max="9476" width="9.85546875" style="87" customWidth="1"/>
    <col min="9477" max="9477" width="12.140625" style="87" customWidth="1"/>
    <col min="9478" max="9478" width="11" style="87" customWidth="1"/>
    <col min="9479" max="9479" width="9.85546875" style="87" customWidth="1"/>
    <col min="9480" max="9480" width="17.140625" style="87" customWidth="1"/>
    <col min="9481" max="9481" width="10.42578125" style="87" customWidth="1"/>
    <col min="9482" max="9482" width="10.85546875" style="87" customWidth="1"/>
    <col min="9483" max="9483" width="12.7109375" style="87" customWidth="1"/>
    <col min="9484" max="9484" width="9.5703125" style="87" customWidth="1"/>
    <col min="9485" max="9485" width="12.85546875" style="87" customWidth="1"/>
    <col min="9486" max="9486" width="12.5703125" style="87" customWidth="1"/>
    <col min="9487" max="9487" width="11" style="87" customWidth="1"/>
    <col min="9488" max="9488" width="15.140625" style="87" customWidth="1"/>
    <col min="9489" max="9490" width="10.7109375" style="87" customWidth="1"/>
    <col min="9491" max="9491" width="9.140625" style="87"/>
    <col min="9492" max="9492" width="12.85546875" style="87" customWidth="1"/>
    <col min="9493" max="9493" width="23.42578125" style="87" customWidth="1"/>
    <col min="9494" max="9495" width="9.140625" style="87"/>
    <col min="9496" max="9496" width="10.5703125" style="87" bestFit="1" customWidth="1"/>
    <col min="9497" max="9497" width="11.28515625" style="87" customWidth="1"/>
    <col min="9498" max="9728" width="9.140625" style="87"/>
    <col min="9729" max="9729" width="89" style="87" customWidth="1"/>
    <col min="9730" max="9730" width="16.5703125" style="87" customWidth="1"/>
    <col min="9731" max="9731" width="12.85546875" style="87" customWidth="1"/>
    <col min="9732" max="9732" width="9.85546875" style="87" customWidth="1"/>
    <col min="9733" max="9733" width="12.140625" style="87" customWidth="1"/>
    <col min="9734" max="9734" width="11" style="87" customWidth="1"/>
    <col min="9735" max="9735" width="9.85546875" style="87" customWidth="1"/>
    <col min="9736" max="9736" width="17.140625" style="87" customWidth="1"/>
    <col min="9737" max="9737" width="10.42578125" style="87" customWidth="1"/>
    <col min="9738" max="9738" width="10.85546875" style="87" customWidth="1"/>
    <col min="9739" max="9739" width="12.7109375" style="87" customWidth="1"/>
    <col min="9740" max="9740" width="9.5703125" style="87" customWidth="1"/>
    <col min="9741" max="9741" width="12.85546875" style="87" customWidth="1"/>
    <col min="9742" max="9742" width="12.5703125" style="87" customWidth="1"/>
    <col min="9743" max="9743" width="11" style="87" customWidth="1"/>
    <col min="9744" max="9744" width="15.140625" style="87" customWidth="1"/>
    <col min="9745" max="9746" width="10.7109375" style="87" customWidth="1"/>
    <col min="9747" max="9747" width="9.140625" style="87"/>
    <col min="9748" max="9748" width="12.85546875" style="87" customWidth="1"/>
    <col min="9749" max="9749" width="23.42578125" style="87" customWidth="1"/>
    <col min="9750" max="9751" width="9.140625" style="87"/>
    <col min="9752" max="9752" width="10.5703125" style="87" bestFit="1" customWidth="1"/>
    <col min="9753" max="9753" width="11.28515625" style="87" customWidth="1"/>
    <col min="9754" max="9984" width="9.140625" style="87"/>
    <col min="9985" max="9985" width="89" style="87" customWidth="1"/>
    <col min="9986" max="9986" width="16.5703125" style="87" customWidth="1"/>
    <col min="9987" max="9987" width="12.85546875" style="87" customWidth="1"/>
    <col min="9988" max="9988" width="9.85546875" style="87" customWidth="1"/>
    <col min="9989" max="9989" width="12.140625" style="87" customWidth="1"/>
    <col min="9990" max="9990" width="11" style="87" customWidth="1"/>
    <col min="9991" max="9991" width="9.85546875" style="87" customWidth="1"/>
    <col min="9992" max="9992" width="17.140625" style="87" customWidth="1"/>
    <col min="9993" max="9993" width="10.42578125" style="87" customWidth="1"/>
    <col min="9994" max="9994" width="10.85546875" style="87" customWidth="1"/>
    <col min="9995" max="9995" width="12.7109375" style="87" customWidth="1"/>
    <col min="9996" max="9996" width="9.5703125" style="87" customWidth="1"/>
    <col min="9997" max="9997" width="12.85546875" style="87" customWidth="1"/>
    <col min="9998" max="9998" width="12.5703125" style="87" customWidth="1"/>
    <col min="9999" max="9999" width="11" style="87" customWidth="1"/>
    <col min="10000" max="10000" width="15.140625" style="87" customWidth="1"/>
    <col min="10001" max="10002" width="10.7109375" style="87" customWidth="1"/>
    <col min="10003" max="10003" width="9.140625" style="87"/>
    <col min="10004" max="10004" width="12.85546875" style="87" customWidth="1"/>
    <col min="10005" max="10005" width="23.42578125" style="87" customWidth="1"/>
    <col min="10006" max="10007" width="9.140625" style="87"/>
    <col min="10008" max="10008" width="10.5703125" style="87" bestFit="1" customWidth="1"/>
    <col min="10009" max="10009" width="11.28515625" style="87" customWidth="1"/>
    <col min="10010" max="10240" width="9.140625" style="87"/>
    <col min="10241" max="10241" width="89" style="87" customWidth="1"/>
    <col min="10242" max="10242" width="16.5703125" style="87" customWidth="1"/>
    <col min="10243" max="10243" width="12.85546875" style="87" customWidth="1"/>
    <col min="10244" max="10244" width="9.85546875" style="87" customWidth="1"/>
    <col min="10245" max="10245" width="12.140625" style="87" customWidth="1"/>
    <col min="10246" max="10246" width="11" style="87" customWidth="1"/>
    <col min="10247" max="10247" width="9.85546875" style="87" customWidth="1"/>
    <col min="10248" max="10248" width="17.140625" style="87" customWidth="1"/>
    <col min="10249" max="10249" width="10.42578125" style="87" customWidth="1"/>
    <col min="10250" max="10250" width="10.85546875" style="87" customWidth="1"/>
    <col min="10251" max="10251" width="12.7109375" style="87" customWidth="1"/>
    <col min="10252" max="10252" width="9.5703125" style="87" customWidth="1"/>
    <col min="10253" max="10253" width="12.85546875" style="87" customWidth="1"/>
    <col min="10254" max="10254" width="12.5703125" style="87" customWidth="1"/>
    <col min="10255" max="10255" width="11" style="87" customWidth="1"/>
    <col min="10256" max="10256" width="15.140625" style="87" customWidth="1"/>
    <col min="10257" max="10258" width="10.7109375" style="87" customWidth="1"/>
    <col min="10259" max="10259" width="9.140625" style="87"/>
    <col min="10260" max="10260" width="12.85546875" style="87" customWidth="1"/>
    <col min="10261" max="10261" width="23.42578125" style="87" customWidth="1"/>
    <col min="10262" max="10263" width="9.140625" style="87"/>
    <col min="10264" max="10264" width="10.5703125" style="87" bestFit="1" customWidth="1"/>
    <col min="10265" max="10265" width="11.28515625" style="87" customWidth="1"/>
    <col min="10266" max="10496" width="9.140625" style="87"/>
    <col min="10497" max="10497" width="89" style="87" customWidth="1"/>
    <col min="10498" max="10498" width="16.5703125" style="87" customWidth="1"/>
    <col min="10499" max="10499" width="12.85546875" style="87" customWidth="1"/>
    <col min="10500" max="10500" width="9.85546875" style="87" customWidth="1"/>
    <col min="10501" max="10501" width="12.140625" style="87" customWidth="1"/>
    <col min="10502" max="10502" width="11" style="87" customWidth="1"/>
    <col min="10503" max="10503" width="9.85546875" style="87" customWidth="1"/>
    <col min="10504" max="10504" width="17.140625" style="87" customWidth="1"/>
    <col min="10505" max="10505" width="10.42578125" style="87" customWidth="1"/>
    <col min="10506" max="10506" width="10.85546875" style="87" customWidth="1"/>
    <col min="10507" max="10507" width="12.7109375" style="87" customWidth="1"/>
    <col min="10508" max="10508" width="9.5703125" style="87" customWidth="1"/>
    <col min="10509" max="10509" width="12.85546875" style="87" customWidth="1"/>
    <col min="10510" max="10510" width="12.5703125" style="87" customWidth="1"/>
    <col min="10511" max="10511" width="11" style="87" customWidth="1"/>
    <col min="10512" max="10512" width="15.140625" style="87" customWidth="1"/>
    <col min="10513" max="10514" width="10.7109375" style="87" customWidth="1"/>
    <col min="10515" max="10515" width="9.140625" style="87"/>
    <col min="10516" max="10516" width="12.85546875" style="87" customWidth="1"/>
    <col min="10517" max="10517" width="23.42578125" style="87" customWidth="1"/>
    <col min="10518" max="10519" width="9.140625" style="87"/>
    <col min="10520" max="10520" width="10.5703125" style="87" bestFit="1" customWidth="1"/>
    <col min="10521" max="10521" width="11.28515625" style="87" customWidth="1"/>
    <col min="10522" max="10752" width="9.140625" style="87"/>
    <col min="10753" max="10753" width="89" style="87" customWidth="1"/>
    <col min="10754" max="10754" width="16.5703125" style="87" customWidth="1"/>
    <col min="10755" max="10755" width="12.85546875" style="87" customWidth="1"/>
    <col min="10756" max="10756" width="9.85546875" style="87" customWidth="1"/>
    <col min="10757" max="10757" width="12.140625" style="87" customWidth="1"/>
    <col min="10758" max="10758" width="11" style="87" customWidth="1"/>
    <col min="10759" max="10759" width="9.85546875" style="87" customWidth="1"/>
    <col min="10760" max="10760" width="17.140625" style="87" customWidth="1"/>
    <col min="10761" max="10761" width="10.42578125" style="87" customWidth="1"/>
    <col min="10762" max="10762" width="10.85546875" style="87" customWidth="1"/>
    <col min="10763" max="10763" width="12.7109375" style="87" customWidth="1"/>
    <col min="10764" max="10764" width="9.5703125" style="87" customWidth="1"/>
    <col min="10765" max="10765" width="12.85546875" style="87" customWidth="1"/>
    <col min="10766" max="10766" width="12.5703125" style="87" customWidth="1"/>
    <col min="10767" max="10767" width="11" style="87" customWidth="1"/>
    <col min="10768" max="10768" width="15.140625" style="87" customWidth="1"/>
    <col min="10769" max="10770" width="10.7109375" style="87" customWidth="1"/>
    <col min="10771" max="10771" width="9.140625" style="87"/>
    <col min="10772" max="10772" width="12.85546875" style="87" customWidth="1"/>
    <col min="10773" max="10773" width="23.42578125" style="87" customWidth="1"/>
    <col min="10774" max="10775" width="9.140625" style="87"/>
    <col min="10776" max="10776" width="10.5703125" style="87" bestFit="1" customWidth="1"/>
    <col min="10777" max="10777" width="11.28515625" style="87" customWidth="1"/>
    <col min="10778" max="11008" width="9.140625" style="87"/>
    <col min="11009" max="11009" width="89" style="87" customWidth="1"/>
    <col min="11010" max="11010" width="16.5703125" style="87" customWidth="1"/>
    <col min="11011" max="11011" width="12.85546875" style="87" customWidth="1"/>
    <col min="11012" max="11012" width="9.85546875" style="87" customWidth="1"/>
    <col min="11013" max="11013" width="12.140625" style="87" customWidth="1"/>
    <col min="11014" max="11014" width="11" style="87" customWidth="1"/>
    <col min="11015" max="11015" width="9.85546875" style="87" customWidth="1"/>
    <col min="11016" max="11016" width="17.140625" style="87" customWidth="1"/>
    <col min="11017" max="11017" width="10.42578125" style="87" customWidth="1"/>
    <col min="11018" max="11018" width="10.85546875" style="87" customWidth="1"/>
    <col min="11019" max="11019" width="12.7109375" style="87" customWidth="1"/>
    <col min="11020" max="11020" width="9.5703125" style="87" customWidth="1"/>
    <col min="11021" max="11021" width="12.85546875" style="87" customWidth="1"/>
    <col min="11022" max="11022" width="12.5703125" style="87" customWidth="1"/>
    <col min="11023" max="11023" width="11" style="87" customWidth="1"/>
    <col min="11024" max="11024" width="15.140625" style="87" customWidth="1"/>
    <col min="11025" max="11026" width="10.7109375" style="87" customWidth="1"/>
    <col min="11027" max="11027" width="9.140625" style="87"/>
    <col min="11028" max="11028" width="12.85546875" style="87" customWidth="1"/>
    <col min="11029" max="11029" width="23.42578125" style="87" customWidth="1"/>
    <col min="11030" max="11031" width="9.140625" style="87"/>
    <col min="11032" max="11032" width="10.5703125" style="87" bestFit="1" customWidth="1"/>
    <col min="11033" max="11033" width="11.28515625" style="87" customWidth="1"/>
    <col min="11034" max="11264" width="9.140625" style="87"/>
    <col min="11265" max="11265" width="89" style="87" customWidth="1"/>
    <col min="11266" max="11266" width="16.5703125" style="87" customWidth="1"/>
    <col min="11267" max="11267" width="12.85546875" style="87" customWidth="1"/>
    <col min="11268" max="11268" width="9.85546875" style="87" customWidth="1"/>
    <col min="11269" max="11269" width="12.140625" style="87" customWidth="1"/>
    <col min="11270" max="11270" width="11" style="87" customWidth="1"/>
    <col min="11271" max="11271" width="9.85546875" style="87" customWidth="1"/>
    <col min="11272" max="11272" width="17.140625" style="87" customWidth="1"/>
    <col min="11273" max="11273" width="10.42578125" style="87" customWidth="1"/>
    <col min="11274" max="11274" width="10.85546875" style="87" customWidth="1"/>
    <col min="11275" max="11275" width="12.7109375" style="87" customWidth="1"/>
    <col min="11276" max="11276" width="9.5703125" style="87" customWidth="1"/>
    <col min="11277" max="11277" width="12.85546875" style="87" customWidth="1"/>
    <col min="11278" max="11278" width="12.5703125" style="87" customWidth="1"/>
    <col min="11279" max="11279" width="11" style="87" customWidth="1"/>
    <col min="11280" max="11280" width="15.140625" style="87" customWidth="1"/>
    <col min="11281" max="11282" width="10.7109375" style="87" customWidth="1"/>
    <col min="11283" max="11283" width="9.140625" style="87"/>
    <col min="11284" max="11284" width="12.85546875" style="87" customWidth="1"/>
    <col min="11285" max="11285" width="23.42578125" style="87" customWidth="1"/>
    <col min="11286" max="11287" width="9.140625" style="87"/>
    <col min="11288" max="11288" width="10.5703125" style="87" bestFit="1" customWidth="1"/>
    <col min="11289" max="11289" width="11.28515625" style="87" customWidth="1"/>
    <col min="11290" max="11520" width="9.140625" style="87"/>
    <col min="11521" max="11521" width="89" style="87" customWidth="1"/>
    <col min="11522" max="11522" width="16.5703125" style="87" customWidth="1"/>
    <col min="11523" max="11523" width="12.85546875" style="87" customWidth="1"/>
    <col min="11524" max="11524" width="9.85546875" style="87" customWidth="1"/>
    <col min="11525" max="11525" width="12.140625" style="87" customWidth="1"/>
    <col min="11526" max="11526" width="11" style="87" customWidth="1"/>
    <col min="11527" max="11527" width="9.85546875" style="87" customWidth="1"/>
    <col min="11528" max="11528" width="17.140625" style="87" customWidth="1"/>
    <col min="11529" max="11529" width="10.42578125" style="87" customWidth="1"/>
    <col min="11530" max="11530" width="10.85546875" style="87" customWidth="1"/>
    <col min="11531" max="11531" width="12.7109375" style="87" customWidth="1"/>
    <col min="11532" max="11532" width="9.5703125" style="87" customWidth="1"/>
    <col min="11533" max="11533" width="12.85546875" style="87" customWidth="1"/>
    <col min="11534" max="11534" width="12.5703125" style="87" customWidth="1"/>
    <col min="11535" max="11535" width="11" style="87" customWidth="1"/>
    <col min="11536" max="11536" width="15.140625" style="87" customWidth="1"/>
    <col min="11537" max="11538" width="10.7109375" style="87" customWidth="1"/>
    <col min="11539" max="11539" width="9.140625" style="87"/>
    <col min="11540" max="11540" width="12.85546875" style="87" customWidth="1"/>
    <col min="11541" max="11541" width="23.42578125" style="87" customWidth="1"/>
    <col min="11542" max="11543" width="9.140625" style="87"/>
    <col min="11544" max="11544" width="10.5703125" style="87" bestFit="1" customWidth="1"/>
    <col min="11545" max="11545" width="11.28515625" style="87" customWidth="1"/>
    <col min="11546" max="11776" width="9.140625" style="87"/>
    <col min="11777" max="11777" width="89" style="87" customWidth="1"/>
    <col min="11778" max="11778" width="16.5703125" style="87" customWidth="1"/>
    <col min="11779" max="11779" width="12.85546875" style="87" customWidth="1"/>
    <col min="11780" max="11780" width="9.85546875" style="87" customWidth="1"/>
    <col min="11781" max="11781" width="12.140625" style="87" customWidth="1"/>
    <col min="11782" max="11782" width="11" style="87" customWidth="1"/>
    <col min="11783" max="11783" width="9.85546875" style="87" customWidth="1"/>
    <col min="11784" max="11784" width="17.140625" style="87" customWidth="1"/>
    <col min="11785" max="11785" width="10.42578125" style="87" customWidth="1"/>
    <col min="11786" max="11786" width="10.85546875" style="87" customWidth="1"/>
    <col min="11787" max="11787" width="12.7109375" style="87" customWidth="1"/>
    <col min="11788" max="11788" width="9.5703125" style="87" customWidth="1"/>
    <col min="11789" max="11789" width="12.85546875" style="87" customWidth="1"/>
    <col min="11790" max="11790" width="12.5703125" style="87" customWidth="1"/>
    <col min="11791" max="11791" width="11" style="87" customWidth="1"/>
    <col min="11792" max="11792" width="15.140625" style="87" customWidth="1"/>
    <col min="11793" max="11794" width="10.7109375" style="87" customWidth="1"/>
    <col min="11795" max="11795" width="9.140625" style="87"/>
    <col min="11796" max="11796" width="12.85546875" style="87" customWidth="1"/>
    <col min="11797" max="11797" width="23.42578125" style="87" customWidth="1"/>
    <col min="11798" max="11799" width="9.140625" style="87"/>
    <col min="11800" max="11800" width="10.5703125" style="87" bestFit="1" customWidth="1"/>
    <col min="11801" max="11801" width="11.28515625" style="87" customWidth="1"/>
    <col min="11802" max="12032" width="9.140625" style="87"/>
    <col min="12033" max="12033" width="89" style="87" customWidth="1"/>
    <col min="12034" max="12034" width="16.5703125" style="87" customWidth="1"/>
    <col min="12035" max="12035" width="12.85546875" style="87" customWidth="1"/>
    <col min="12036" max="12036" width="9.85546875" style="87" customWidth="1"/>
    <col min="12037" max="12037" width="12.140625" style="87" customWidth="1"/>
    <col min="12038" max="12038" width="11" style="87" customWidth="1"/>
    <col min="12039" max="12039" width="9.85546875" style="87" customWidth="1"/>
    <col min="12040" max="12040" width="17.140625" style="87" customWidth="1"/>
    <col min="12041" max="12041" width="10.42578125" style="87" customWidth="1"/>
    <col min="12042" max="12042" width="10.85546875" style="87" customWidth="1"/>
    <col min="12043" max="12043" width="12.7109375" style="87" customWidth="1"/>
    <col min="12044" max="12044" width="9.5703125" style="87" customWidth="1"/>
    <col min="12045" max="12045" width="12.85546875" style="87" customWidth="1"/>
    <col min="12046" max="12046" width="12.5703125" style="87" customWidth="1"/>
    <col min="12047" max="12047" width="11" style="87" customWidth="1"/>
    <col min="12048" max="12048" width="15.140625" style="87" customWidth="1"/>
    <col min="12049" max="12050" width="10.7109375" style="87" customWidth="1"/>
    <col min="12051" max="12051" width="9.140625" style="87"/>
    <col min="12052" max="12052" width="12.85546875" style="87" customWidth="1"/>
    <col min="12053" max="12053" width="23.42578125" style="87" customWidth="1"/>
    <col min="12054" max="12055" width="9.140625" style="87"/>
    <col min="12056" max="12056" width="10.5703125" style="87" bestFit="1" customWidth="1"/>
    <col min="12057" max="12057" width="11.28515625" style="87" customWidth="1"/>
    <col min="12058" max="12288" width="9.140625" style="87"/>
    <col min="12289" max="12289" width="89" style="87" customWidth="1"/>
    <col min="12290" max="12290" width="16.5703125" style="87" customWidth="1"/>
    <col min="12291" max="12291" width="12.85546875" style="87" customWidth="1"/>
    <col min="12292" max="12292" width="9.85546875" style="87" customWidth="1"/>
    <col min="12293" max="12293" width="12.140625" style="87" customWidth="1"/>
    <col min="12294" max="12294" width="11" style="87" customWidth="1"/>
    <col min="12295" max="12295" width="9.85546875" style="87" customWidth="1"/>
    <col min="12296" max="12296" width="17.140625" style="87" customWidth="1"/>
    <col min="12297" max="12297" width="10.42578125" style="87" customWidth="1"/>
    <col min="12298" max="12298" width="10.85546875" style="87" customWidth="1"/>
    <col min="12299" max="12299" width="12.7109375" style="87" customWidth="1"/>
    <col min="12300" max="12300" width="9.5703125" style="87" customWidth="1"/>
    <col min="12301" max="12301" width="12.85546875" style="87" customWidth="1"/>
    <col min="12302" max="12302" width="12.5703125" style="87" customWidth="1"/>
    <col min="12303" max="12303" width="11" style="87" customWidth="1"/>
    <col min="12304" max="12304" width="15.140625" style="87" customWidth="1"/>
    <col min="12305" max="12306" width="10.7109375" style="87" customWidth="1"/>
    <col min="12307" max="12307" width="9.140625" style="87"/>
    <col min="12308" max="12308" width="12.85546875" style="87" customWidth="1"/>
    <col min="12309" max="12309" width="23.42578125" style="87" customWidth="1"/>
    <col min="12310" max="12311" width="9.140625" style="87"/>
    <col min="12312" max="12312" width="10.5703125" style="87" bestFit="1" customWidth="1"/>
    <col min="12313" max="12313" width="11.28515625" style="87" customWidth="1"/>
    <col min="12314" max="12544" width="9.140625" style="87"/>
    <col min="12545" max="12545" width="89" style="87" customWidth="1"/>
    <col min="12546" max="12546" width="16.5703125" style="87" customWidth="1"/>
    <col min="12547" max="12547" width="12.85546875" style="87" customWidth="1"/>
    <col min="12548" max="12548" width="9.85546875" style="87" customWidth="1"/>
    <col min="12549" max="12549" width="12.140625" style="87" customWidth="1"/>
    <col min="12550" max="12550" width="11" style="87" customWidth="1"/>
    <col min="12551" max="12551" width="9.85546875" style="87" customWidth="1"/>
    <col min="12552" max="12552" width="17.140625" style="87" customWidth="1"/>
    <col min="12553" max="12553" width="10.42578125" style="87" customWidth="1"/>
    <col min="12554" max="12554" width="10.85546875" style="87" customWidth="1"/>
    <col min="12555" max="12555" width="12.7109375" style="87" customWidth="1"/>
    <col min="12556" max="12556" width="9.5703125" style="87" customWidth="1"/>
    <col min="12557" max="12557" width="12.85546875" style="87" customWidth="1"/>
    <col min="12558" max="12558" width="12.5703125" style="87" customWidth="1"/>
    <col min="12559" max="12559" width="11" style="87" customWidth="1"/>
    <col min="12560" max="12560" width="15.140625" style="87" customWidth="1"/>
    <col min="12561" max="12562" width="10.7109375" style="87" customWidth="1"/>
    <col min="12563" max="12563" width="9.140625" style="87"/>
    <col min="12564" max="12564" width="12.85546875" style="87" customWidth="1"/>
    <col min="12565" max="12565" width="23.42578125" style="87" customWidth="1"/>
    <col min="12566" max="12567" width="9.140625" style="87"/>
    <col min="12568" max="12568" width="10.5703125" style="87" bestFit="1" customWidth="1"/>
    <col min="12569" max="12569" width="11.28515625" style="87" customWidth="1"/>
    <col min="12570" max="12800" width="9.140625" style="87"/>
    <col min="12801" max="12801" width="89" style="87" customWidth="1"/>
    <col min="12802" max="12802" width="16.5703125" style="87" customWidth="1"/>
    <col min="12803" max="12803" width="12.85546875" style="87" customWidth="1"/>
    <col min="12804" max="12804" width="9.85546875" style="87" customWidth="1"/>
    <col min="12805" max="12805" width="12.140625" style="87" customWidth="1"/>
    <col min="12806" max="12806" width="11" style="87" customWidth="1"/>
    <col min="12807" max="12807" width="9.85546875" style="87" customWidth="1"/>
    <col min="12808" max="12808" width="17.140625" style="87" customWidth="1"/>
    <col min="12809" max="12809" width="10.42578125" style="87" customWidth="1"/>
    <col min="12810" max="12810" width="10.85546875" style="87" customWidth="1"/>
    <col min="12811" max="12811" width="12.7109375" style="87" customWidth="1"/>
    <col min="12812" max="12812" width="9.5703125" style="87" customWidth="1"/>
    <col min="12813" max="12813" width="12.85546875" style="87" customWidth="1"/>
    <col min="12814" max="12814" width="12.5703125" style="87" customWidth="1"/>
    <col min="12815" max="12815" width="11" style="87" customWidth="1"/>
    <col min="12816" max="12816" width="15.140625" style="87" customWidth="1"/>
    <col min="12817" max="12818" width="10.7109375" style="87" customWidth="1"/>
    <col min="12819" max="12819" width="9.140625" style="87"/>
    <col min="12820" max="12820" width="12.85546875" style="87" customWidth="1"/>
    <col min="12821" max="12821" width="23.42578125" style="87" customWidth="1"/>
    <col min="12822" max="12823" width="9.140625" style="87"/>
    <col min="12824" max="12824" width="10.5703125" style="87" bestFit="1" customWidth="1"/>
    <col min="12825" max="12825" width="11.28515625" style="87" customWidth="1"/>
    <col min="12826" max="13056" width="9.140625" style="87"/>
    <col min="13057" max="13057" width="89" style="87" customWidth="1"/>
    <col min="13058" max="13058" width="16.5703125" style="87" customWidth="1"/>
    <col min="13059" max="13059" width="12.85546875" style="87" customWidth="1"/>
    <col min="13060" max="13060" width="9.85546875" style="87" customWidth="1"/>
    <col min="13061" max="13061" width="12.140625" style="87" customWidth="1"/>
    <col min="13062" max="13062" width="11" style="87" customWidth="1"/>
    <col min="13063" max="13063" width="9.85546875" style="87" customWidth="1"/>
    <col min="13064" max="13064" width="17.140625" style="87" customWidth="1"/>
    <col min="13065" max="13065" width="10.42578125" style="87" customWidth="1"/>
    <col min="13066" max="13066" width="10.85546875" style="87" customWidth="1"/>
    <col min="13067" max="13067" width="12.7109375" style="87" customWidth="1"/>
    <col min="13068" max="13068" width="9.5703125" style="87" customWidth="1"/>
    <col min="13069" max="13069" width="12.85546875" style="87" customWidth="1"/>
    <col min="13070" max="13070" width="12.5703125" style="87" customWidth="1"/>
    <col min="13071" max="13071" width="11" style="87" customWidth="1"/>
    <col min="13072" max="13072" width="15.140625" style="87" customWidth="1"/>
    <col min="13073" max="13074" width="10.7109375" style="87" customWidth="1"/>
    <col min="13075" max="13075" width="9.140625" style="87"/>
    <col min="13076" max="13076" width="12.85546875" style="87" customWidth="1"/>
    <col min="13077" max="13077" width="23.42578125" style="87" customWidth="1"/>
    <col min="13078" max="13079" width="9.140625" style="87"/>
    <col min="13080" max="13080" width="10.5703125" style="87" bestFit="1" customWidth="1"/>
    <col min="13081" max="13081" width="11.28515625" style="87" customWidth="1"/>
    <col min="13082" max="13312" width="9.140625" style="87"/>
    <col min="13313" max="13313" width="89" style="87" customWidth="1"/>
    <col min="13314" max="13314" width="16.5703125" style="87" customWidth="1"/>
    <col min="13315" max="13315" width="12.85546875" style="87" customWidth="1"/>
    <col min="13316" max="13316" width="9.85546875" style="87" customWidth="1"/>
    <col min="13317" max="13317" width="12.140625" style="87" customWidth="1"/>
    <col min="13318" max="13318" width="11" style="87" customWidth="1"/>
    <col min="13319" max="13319" width="9.85546875" style="87" customWidth="1"/>
    <col min="13320" max="13320" width="17.140625" style="87" customWidth="1"/>
    <col min="13321" max="13321" width="10.42578125" style="87" customWidth="1"/>
    <col min="13322" max="13322" width="10.85546875" style="87" customWidth="1"/>
    <col min="13323" max="13323" width="12.7109375" style="87" customWidth="1"/>
    <col min="13324" max="13324" width="9.5703125" style="87" customWidth="1"/>
    <col min="13325" max="13325" width="12.85546875" style="87" customWidth="1"/>
    <col min="13326" max="13326" width="12.5703125" style="87" customWidth="1"/>
    <col min="13327" max="13327" width="11" style="87" customWidth="1"/>
    <col min="13328" max="13328" width="15.140625" style="87" customWidth="1"/>
    <col min="13329" max="13330" width="10.7109375" style="87" customWidth="1"/>
    <col min="13331" max="13331" width="9.140625" style="87"/>
    <col min="13332" max="13332" width="12.85546875" style="87" customWidth="1"/>
    <col min="13333" max="13333" width="23.42578125" style="87" customWidth="1"/>
    <col min="13334" max="13335" width="9.140625" style="87"/>
    <col min="13336" max="13336" width="10.5703125" style="87" bestFit="1" customWidth="1"/>
    <col min="13337" max="13337" width="11.28515625" style="87" customWidth="1"/>
    <col min="13338" max="13568" width="9.140625" style="87"/>
    <col min="13569" max="13569" width="89" style="87" customWidth="1"/>
    <col min="13570" max="13570" width="16.5703125" style="87" customWidth="1"/>
    <col min="13571" max="13571" width="12.85546875" style="87" customWidth="1"/>
    <col min="13572" max="13572" width="9.85546875" style="87" customWidth="1"/>
    <col min="13573" max="13573" width="12.140625" style="87" customWidth="1"/>
    <col min="13574" max="13574" width="11" style="87" customWidth="1"/>
    <col min="13575" max="13575" width="9.85546875" style="87" customWidth="1"/>
    <col min="13576" max="13576" width="17.140625" style="87" customWidth="1"/>
    <col min="13577" max="13577" width="10.42578125" style="87" customWidth="1"/>
    <col min="13578" max="13578" width="10.85546875" style="87" customWidth="1"/>
    <col min="13579" max="13579" width="12.7109375" style="87" customWidth="1"/>
    <col min="13580" max="13580" width="9.5703125" style="87" customWidth="1"/>
    <col min="13581" max="13581" width="12.85546875" style="87" customWidth="1"/>
    <col min="13582" max="13582" width="12.5703125" style="87" customWidth="1"/>
    <col min="13583" max="13583" width="11" style="87" customWidth="1"/>
    <col min="13584" max="13584" width="15.140625" style="87" customWidth="1"/>
    <col min="13585" max="13586" width="10.7109375" style="87" customWidth="1"/>
    <col min="13587" max="13587" width="9.140625" style="87"/>
    <col min="13588" max="13588" width="12.85546875" style="87" customWidth="1"/>
    <col min="13589" max="13589" width="23.42578125" style="87" customWidth="1"/>
    <col min="13590" max="13591" width="9.140625" style="87"/>
    <col min="13592" max="13592" width="10.5703125" style="87" bestFit="1" customWidth="1"/>
    <col min="13593" max="13593" width="11.28515625" style="87" customWidth="1"/>
    <col min="13594" max="13824" width="9.140625" style="87"/>
    <col min="13825" max="13825" width="89" style="87" customWidth="1"/>
    <col min="13826" max="13826" width="16.5703125" style="87" customWidth="1"/>
    <col min="13827" max="13827" width="12.85546875" style="87" customWidth="1"/>
    <col min="13828" max="13828" width="9.85546875" style="87" customWidth="1"/>
    <col min="13829" max="13829" width="12.140625" style="87" customWidth="1"/>
    <col min="13830" max="13830" width="11" style="87" customWidth="1"/>
    <col min="13831" max="13831" width="9.85546875" style="87" customWidth="1"/>
    <col min="13832" max="13832" width="17.140625" style="87" customWidth="1"/>
    <col min="13833" max="13833" width="10.42578125" style="87" customWidth="1"/>
    <col min="13834" max="13834" width="10.85546875" style="87" customWidth="1"/>
    <col min="13835" max="13835" width="12.7109375" style="87" customWidth="1"/>
    <col min="13836" max="13836" width="9.5703125" style="87" customWidth="1"/>
    <col min="13837" max="13837" width="12.85546875" style="87" customWidth="1"/>
    <col min="13838" max="13838" width="12.5703125" style="87" customWidth="1"/>
    <col min="13839" max="13839" width="11" style="87" customWidth="1"/>
    <col min="13840" max="13840" width="15.140625" style="87" customWidth="1"/>
    <col min="13841" max="13842" width="10.7109375" style="87" customWidth="1"/>
    <col min="13843" max="13843" width="9.140625" style="87"/>
    <col min="13844" max="13844" width="12.85546875" style="87" customWidth="1"/>
    <col min="13845" max="13845" width="23.42578125" style="87" customWidth="1"/>
    <col min="13846" max="13847" width="9.140625" style="87"/>
    <col min="13848" max="13848" width="10.5703125" style="87" bestFit="1" customWidth="1"/>
    <col min="13849" max="13849" width="11.28515625" style="87" customWidth="1"/>
    <col min="13850" max="14080" width="9.140625" style="87"/>
    <col min="14081" max="14081" width="89" style="87" customWidth="1"/>
    <col min="14082" max="14082" width="16.5703125" style="87" customWidth="1"/>
    <col min="14083" max="14083" width="12.85546875" style="87" customWidth="1"/>
    <col min="14084" max="14084" width="9.85546875" style="87" customWidth="1"/>
    <col min="14085" max="14085" width="12.140625" style="87" customWidth="1"/>
    <col min="14086" max="14086" width="11" style="87" customWidth="1"/>
    <col min="14087" max="14087" width="9.85546875" style="87" customWidth="1"/>
    <col min="14088" max="14088" width="17.140625" style="87" customWidth="1"/>
    <col min="14089" max="14089" width="10.42578125" style="87" customWidth="1"/>
    <col min="14090" max="14090" width="10.85546875" style="87" customWidth="1"/>
    <col min="14091" max="14091" width="12.7109375" style="87" customWidth="1"/>
    <col min="14092" max="14092" width="9.5703125" style="87" customWidth="1"/>
    <col min="14093" max="14093" width="12.85546875" style="87" customWidth="1"/>
    <col min="14094" max="14094" width="12.5703125" style="87" customWidth="1"/>
    <col min="14095" max="14095" width="11" style="87" customWidth="1"/>
    <col min="14096" max="14096" width="15.140625" style="87" customWidth="1"/>
    <col min="14097" max="14098" width="10.7109375" style="87" customWidth="1"/>
    <col min="14099" max="14099" width="9.140625" style="87"/>
    <col min="14100" max="14100" width="12.85546875" style="87" customWidth="1"/>
    <col min="14101" max="14101" width="23.42578125" style="87" customWidth="1"/>
    <col min="14102" max="14103" width="9.140625" style="87"/>
    <col min="14104" max="14104" width="10.5703125" style="87" bestFit="1" customWidth="1"/>
    <col min="14105" max="14105" width="11.28515625" style="87" customWidth="1"/>
    <col min="14106" max="14336" width="9.140625" style="87"/>
    <col min="14337" max="14337" width="89" style="87" customWidth="1"/>
    <col min="14338" max="14338" width="16.5703125" style="87" customWidth="1"/>
    <col min="14339" max="14339" width="12.85546875" style="87" customWidth="1"/>
    <col min="14340" max="14340" width="9.85546875" style="87" customWidth="1"/>
    <col min="14341" max="14341" width="12.140625" style="87" customWidth="1"/>
    <col min="14342" max="14342" width="11" style="87" customWidth="1"/>
    <col min="14343" max="14343" width="9.85546875" style="87" customWidth="1"/>
    <col min="14344" max="14344" width="17.140625" style="87" customWidth="1"/>
    <col min="14345" max="14345" width="10.42578125" style="87" customWidth="1"/>
    <col min="14346" max="14346" width="10.85546875" style="87" customWidth="1"/>
    <col min="14347" max="14347" width="12.7109375" style="87" customWidth="1"/>
    <col min="14348" max="14348" width="9.5703125" style="87" customWidth="1"/>
    <col min="14349" max="14349" width="12.85546875" style="87" customWidth="1"/>
    <col min="14350" max="14350" width="12.5703125" style="87" customWidth="1"/>
    <col min="14351" max="14351" width="11" style="87" customWidth="1"/>
    <col min="14352" max="14352" width="15.140625" style="87" customWidth="1"/>
    <col min="14353" max="14354" width="10.7109375" style="87" customWidth="1"/>
    <col min="14355" max="14355" width="9.140625" style="87"/>
    <col min="14356" max="14356" width="12.85546875" style="87" customWidth="1"/>
    <col min="14357" max="14357" width="23.42578125" style="87" customWidth="1"/>
    <col min="14358" max="14359" width="9.140625" style="87"/>
    <col min="14360" max="14360" width="10.5703125" style="87" bestFit="1" customWidth="1"/>
    <col min="14361" max="14361" width="11.28515625" style="87" customWidth="1"/>
    <col min="14362" max="14592" width="9.140625" style="87"/>
    <col min="14593" max="14593" width="89" style="87" customWidth="1"/>
    <col min="14594" max="14594" width="16.5703125" style="87" customWidth="1"/>
    <col min="14595" max="14595" width="12.85546875" style="87" customWidth="1"/>
    <col min="14596" max="14596" width="9.85546875" style="87" customWidth="1"/>
    <col min="14597" max="14597" width="12.140625" style="87" customWidth="1"/>
    <col min="14598" max="14598" width="11" style="87" customWidth="1"/>
    <col min="14599" max="14599" width="9.85546875" style="87" customWidth="1"/>
    <col min="14600" max="14600" width="17.140625" style="87" customWidth="1"/>
    <col min="14601" max="14601" width="10.42578125" style="87" customWidth="1"/>
    <col min="14602" max="14602" width="10.85546875" style="87" customWidth="1"/>
    <col min="14603" max="14603" width="12.7109375" style="87" customWidth="1"/>
    <col min="14604" max="14604" width="9.5703125" style="87" customWidth="1"/>
    <col min="14605" max="14605" width="12.85546875" style="87" customWidth="1"/>
    <col min="14606" max="14606" width="12.5703125" style="87" customWidth="1"/>
    <col min="14607" max="14607" width="11" style="87" customWidth="1"/>
    <col min="14608" max="14608" width="15.140625" style="87" customWidth="1"/>
    <col min="14609" max="14610" width="10.7109375" style="87" customWidth="1"/>
    <col min="14611" max="14611" width="9.140625" style="87"/>
    <col min="14612" max="14612" width="12.85546875" style="87" customWidth="1"/>
    <col min="14613" max="14613" width="23.42578125" style="87" customWidth="1"/>
    <col min="14614" max="14615" width="9.140625" style="87"/>
    <col min="14616" max="14616" width="10.5703125" style="87" bestFit="1" customWidth="1"/>
    <col min="14617" max="14617" width="11.28515625" style="87" customWidth="1"/>
    <col min="14618" max="14848" width="9.140625" style="87"/>
    <col min="14849" max="14849" width="89" style="87" customWidth="1"/>
    <col min="14850" max="14850" width="16.5703125" style="87" customWidth="1"/>
    <col min="14851" max="14851" width="12.85546875" style="87" customWidth="1"/>
    <col min="14852" max="14852" width="9.85546875" style="87" customWidth="1"/>
    <col min="14853" max="14853" width="12.140625" style="87" customWidth="1"/>
    <col min="14854" max="14854" width="11" style="87" customWidth="1"/>
    <col min="14855" max="14855" width="9.85546875" style="87" customWidth="1"/>
    <col min="14856" max="14856" width="17.140625" style="87" customWidth="1"/>
    <col min="14857" max="14857" width="10.42578125" style="87" customWidth="1"/>
    <col min="14858" max="14858" width="10.85546875" style="87" customWidth="1"/>
    <col min="14859" max="14859" width="12.7109375" style="87" customWidth="1"/>
    <col min="14860" max="14860" width="9.5703125" style="87" customWidth="1"/>
    <col min="14861" max="14861" width="12.85546875" style="87" customWidth="1"/>
    <col min="14862" max="14862" width="12.5703125" style="87" customWidth="1"/>
    <col min="14863" max="14863" width="11" style="87" customWidth="1"/>
    <col min="14864" max="14864" width="15.140625" style="87" customWidth="1"/>
    <col min="14865" max="14866" width="10.7109375" style="87" customWidth="1"/>
    <col min="14867" max="14867" width="9.140625" style="87"/>
    <col min="14868" max="14868" width="12.85546875" style="87" customWidth="1"/>
    <col min="14869" max="14869" width="23.42578125" style="87" customWidth="1"/>
    <col min="14870" max="14871" width="9.140625" style="87"/>
    <col min="14872" max="14872" width="10.5703125" style="87" bestFit="1" customWidth="1"/>
    <col min="14873" max="14873" width="11.28515625" style="87" customWidth="1"/>
    <col min="14874" max="15104" width="9.140625" style="87"/>
    <col min="15105" max="15105" width="89" style="87" customWidth="1"/>
    <col min="15106" max="15106" width="16.5703125" style="87" customWidth="1"/>
    <col min="15107" max="15107" width="12.85546875" style="87" customWidth="1"/>
    <col min="15108" max="15108" width="9.85546875" style="87" customWidth="1"/>
    <col min="15109" max="15109" width="12.140625" style="87" customWidth="1"/>
    <col min="15110" max="15110" width="11" style="87" customWidth="1"/>
    <col min="15111" max="15111" width="9.85546875" style="87" customWidth="1"/>
    <col min="15112" max="15112" width="17.140625" style="87" customWidth="1"/>
    <col min="15113" max="15113" width="10.42578125" style="87" customWidth="1"/>
    <col min="15114" max="15114" width="10.85546875" style="87" customWidth="1"/>
    <col min="15115" max="15115" width="12.7109375" style="87" customWidth="1"/>
    <col min="15116" max="15116" width="9.5703125" style="87" customWidth="1"/>
    <col min="15117" max="15117" width="12.85546875" style="87" customWidth="1"/>
    <col min="15118" max="15118" width="12.5703125" style="87" customWidth="1"/>
    <col min="15119" max="15119" width="11" style="87" customWidth="1"/>
    <col min="15120" max="15120" width="15.140625" style="87" customWidth="1"/>
    <col min="15121" max="15122" width="10.7109375" style="87" customWidth="1"/>
    <col min="15123" max="15123" width="9.140625" style="87"/>
    <col min="15124" max="15124" width="12.85546875" style="87" customWidth="1"/>
    <col min="15125" max="15125" width="23.42578125" style="87" customWidth="1"/>
    <col min="15126" max="15127" width="9.140625" style="87"/>
    <col min="15128" max="15128" width="10.5703125" style="87" bestFit="1" customWidth="1"/>
    <col min="15129" max="15129" width="11.28515625" style="87" customWidth="1"/>
    <col min="15130" max="15360" width="9.140625" style="87"/>
    <col min="15361" max="15361" width="89" style="87" customWidth="1"/>
    <col min="15362" max="15362" width="16.5703125" style="87" customWidth="1"/>
    <col min="15363" max="15363" width="12.85546875" style="87" customWidth="1"/>
    <col min="15364" max="15364" width="9.85546875" style="87" customWidth="1"/>
    <col min="15365" max="15365" width="12.140625" style="87" customWidth="1"/>
    <col min="15366" max="15366" width="11" style="87" customWidth="1"/>
    <col min="15367" max="15367" width="9.85546875" style="87" customWidth="1"/>
    <col min="15368" max="15368" width="17.140625" style="87" customWidth="1"/>
    <col min="15369" max="15369" width="10.42578125" style="87" customWidth="1"/>
    <col min="15370" max="15370" width="10.85546875" style="87" customWidth="1"/>
    <col min="15371" max="15371" width="12.7109375" style="87" customWidth="1"/>
    <col min="15372" max="15372" width="9.5703125" style="87" customWidth="1"/>
    <col min="15373" max="15373" width="12.85546875" style="87" customWidth="1"/>
    <col min="15374" max="15374" width="12.5703125" style="87" customWidth="1"/>
    <col min="15375" max="15375" width="11" style="87" customWidth="1"/>
    <col min="15376" max="15376" width="15.140625" style="87" customWidth="1"/>
    <col min="15377" max="15378" width="10.7109375" style="87" customWidth="1"/>
    <col min="15379" max="15379" width="9.140625" style="87"/>
    <col min="15380" max="15380" width="12.85546875" style="87" customWidth="1"/>
    <col min="15381" max="15381" width="23.42578125" style="87" customWidth="1"/>
    <col min="15382" max="15383" width="9.140625" style="87"/>
    <col min="15384" max="15384" width="10.5703125" style="87" bestFit="1" customWidth="1"/>
    <col min="15385" max="15385" width="11.28515625" style="87" customWidth="1"/>
    <col min="15386" max="15616" width="9.140625" style="87"/>
    <col min="15617" max="15617" width="89" style="87" customWidth="1"/>
    <col min="15618" max="15618" width="16.5703125" style="87" customWidth="1"/>
    <col min="15619" max="15619" width="12.85546875" style="87" customWidth="1"/>
    <col min="15620" max="15620" width="9.85546875" style="87" customWidth="1"/>
    <col min="15621" max="15621" width="12.140625" style="87" customWidth="1"/>
    <col min="15622" max="15622" width="11" style="87" customWidth="1"/>
    <col min="15623" max="15623" width="9.85546875" style="87" customWidth="1"/>
    <col min="15624" max="15624" width="17.140625" style="87" customWidth="1"/>
    <col min="15625" max="15625" width="10.42578125" style="87" customWidth="1"/>
    <col min="15626" max="15626" width="10.85546875" style="87" customWidth="1"/>
    <col min="15627" max="15627" width="12.7109375" style="87" customWidth="1"/>
    <col min="15628" max="15628" width="9.5703125" style="87" customWidth="1"/>
    <col min="15629" max="15629" width="12.85546875" style="87" customWidth="1"/>
    <col min="15630" max="15630" width="12.5703125" style="87" customWidth="1"/>
    <col min="15631" max="15631" width="11" style="87" customWidth="1"/>
    <col min="15632" max="15632" width="15.140625" style="87" customWidth="1"/>
    <col min="15633" max="15634" width="10.7109375" style="87" customWidth="1"/>
    <col min="15635" max="15635" width="9.140625" style="87"/>
    <col min="15636" max="15636" width="12.85546875" style="87" customWidth="1"/>
    <col min="15637" max="15637" width="23.42578125" style="87" customWidth="1"/>
    <col min="15638" max="15639" width="9.140625" style="87"/>
    <col min="15640" max="15640" width="10.5703125" style="87" bestFit="1" customWidth="1"/>
    <col min="15641" max="15641" width="11.28515625" style="87" customWidth="1"/>
    <col min="15642" max="15872" width="9.140625" style="87"/>
    <col min="15873" max="15873" width="89" style="87" customWidth="1"/>
    <col min="15874" max="15874" width="16.5703125" style="87" customWidth="1"/>
    <col min="15875" max="15875" width="12.85546875" style="87" customWidth="1"/>
    <col min="15876" max="15876" width="9.85546875" style="87" customWidth="1"/>
    <col min="15877" max="15877" width="12.140625" style="87" customWidth="1"/>
    <col min="15878" max="15878" width="11" style="87" customWidth="1"/>
    <col min="15879" max="15879" width="9.85546875" style="87" customWidth="1"/>
    <col min="15880" max="15880" width="17.140625" style="87" customWidth="1"/>
    <col min="15881" max="15881" width="10.42578125" style="87" customWidth="1"/>
    <col min="15882" max="15882" width="10.85546875" style="87" customWidth="1"/>
    <col min="15883" max="15883" width="12.7109375" style="87" customWidth="1"/>
    <col min="15884" max="15884" width="9.5703125" style="87" customWidth="1"/>
    <col min="15885" max="15885" width="12.85546875" style="87" customWidth="1"/>
    <col min="15886" max="15886" width="12.5703125" style="87" customWidth="1"/>
    <col min="15887" max="15887" width="11" style="87" customWidth="1"/>
    <col min="15888" max="15888" width="15.140625" style="87" customWidth="1"/>
    <col min="15889" max="15890" width="10.7109375" style="87" customWidth="1"/>
    <col min="15891" max="15891" width="9.140625" style="87"/>
    <col min="15892" max="15892" width="12.85546875" style="87" customWidth="1"/>
    <col min="15893" max="15893" width="23.42578125" style="87" customWidth="1"/>
    <col min="15894" max="15895" width="9.140625" style="87"/>
    <col min="15896" max="15896" width="10.5703125" style="87" bestFit="1" customWidth="1"/>
    <col min="15897" max="15897" width="11.28515625" style="87" customWidth="1"/>
    <col min="15898" max="16128" width="9.140625" style="87"/>
    <col min="16129" max="16129" width="89" style="87" customWidth="1"/>
    <col min="16130" max="16130" width="16.5703125" style="87" customWidth="1"/>
    <col min="16131" max="16131" width="12.85546875" style="87" customWidth="1"/>
    <col min="16132" max="16132" width="9.85546875" style="87" customWidth="1"/>
    <col min="16133" max="16133" width="12.140625" style="87" customWidth="1"/>
    <col min="16134" max="16134" width="11" style="87" customWidth="1"/>
    <col min="16135" max="16135" width="9.85546875" style="87" customWidth="1"/>
    <col min="16136" max="16136" width="17.140625" style="87" customWidth="1"/>
    <col min="16137" max="16137" width="10.42578125" style="87" customWidth="1"/>
    <col min="16138" max="16138" width="10.85546875" style="87" customWidth="1"/>
    <col min="16139" max="16139" width="12.7109375" style="87" customWidth="1"/>
    <col min="16140" max="16140" width="9.5703125" style="87" customWidth="1"/>
    <col min="16141" max="16141" width="12.85546875" style="87" customWidth="1"/>
    <col min="16142" max="16142" width="12.5703125" style="87" customWidth="1"/>
    <col min="16143" max="16143" width="11" style="87" customWidth="1"/>
    <col min="16144" max="16144" width="15.140625" style="87" customWidth="1"/>
    <col min="16145" max="16146" width="10.7109375" style="87" customWidth="1"/>
    <col min="16147" max="16147" width="9.140625" style="87"/>
    <col min="16148" max="16148" width="12.85546875" style="87" customWidth="1"/>
    <col min="16149" max="16149" width="23.42578125" style="87" customWidth="1"/>
    <col min="16150" max="16151" width="9.140625" style="87"/>
    <col min="16152" max="16152" width="10.5703125" style="87" bestFit="1" customWidth="1"/>
    <col min="16153" max="16153" width="11.28515625" style="87" customWidth="1"/>
    <col min="16154" max="16384" width="9.140625" style="87"/>
  </cols>
  <sheetData>
    <row r="1" spans="1:42" ht="33" customHeight="1" x14ac:dyDescent="0.35">
      <c r="A1" s="1665" t="s">
        <v>56</v>
      </c>
      <c r="B1" s="1666"/>
      <c r="C1" s="1666"/>
      <c r="D1" s="1666"/>
      <c r="E1" s="1666"/>
      <c r="F1" s="1666"/>
      <c r="G1" s="1666"/>
      <c r="H1" s="1666"/>
      <c r="I1" s="1666"/>
      <c r="J1" s="1666"/>
      <c r="K1" s="1666"/>
      <c r="L1" s="1666"/>
      <c r="M1" s="1666"/>
      <c r="N1" s="1666"/>
      <c r="O1" s="1666"/>
      <c r="P1" s="1666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</row>
    <row r="2" spans="1:42" ht="38.25" customHeight="1" thickBot="1" x14ac:dyDescent="0.4">
      <c r="A2" s="1714" t="s">
        <v>120</v>
      </c>
      <c r="B2" s="1714"/>
      <c r="C2" s="1714"/>
      <c r="D2" s="1714"/>
      <c r="E2" s="1714"/>
      <c r="F2" s="1714"/>
      <c r="G2" s="1714"/>
      <c r="H2" s="1714"/>
      <c r="I2" s="1714"/>
      <c r="J2" s="1714"/>
      <c r="K2" s="1714"/>
      <c r="L2" s="1714"/>
      <c r="M2" s="1714"/>
      <c r="N2" s="1714"/>
      <c r="O2" s="1714"/>
      <c r="P2" s="1714"/>
      <c r="Q2" s="1255"/>
      <c r="R2" s="1255"/>
    </row>
    <row r="3" spans="1:42" ht="33" customHeight="1" x14ac:dyDescent="0.35">
      <c r="A3" s="1712" t="s">
        <v>7</v>
      </c>
      <c r="B3" s="1715" t="s">
        <v>0</v>
      </c>
      <c r="C3" s="1715"/>
      <c r="D3" s="1715"/>
      <c r="E3" s="1715" t="s">
        <v>1</v>
      </c>
      <c r="F3" s="1715"/>
      <c r="G3" s="1715"/>
      <c r="H3" s="1715" t="s">
        <v>2</v>
      </c>
      <c r="I3" s="1715"/>
      <c r="J3" s="1715"/>
      <c r="K3" s="1715" t="s">
        <v>3</v>
      </c>
      <c r="L3" s="1715"/>
      <c r="M3" s="1715"/>
      <c r="N3" s="1716" t="s">
        <v>22</v>
      </c>
      <c r="O3" s="1716"/>
      <c r="P3" s="1717"/>
      <c r="Q3" s="257"/>
      <c r="R3" s="257"/>
    </row>
    <row r="4" spans="1:42" ht="82.5" customHeight="1" x14ac:dyDescent="0.35">
      <c r="A4" s="1713"/>
      <c r="B4" s="295" t="s">
        <v>16</v>
      </c>
      <c r="C4" s="295" t="s">
        <v>17</v>
      </c>
      <c r="D4" s="295" t="s">
        <v>4</v>
      </c>
      <c r="E4" s="295" t="s">
        <v>16</v>
      </c>
      <c r="F4" s="295" t="s">
        <v>17</v>
      </c>
      <c r="G4" s="295" t="s">
        <v>4</v>
      </c>
      <c r="H4" s="295" t="s">
        <v>16</v>
      </c>
      <c r="I4" s="295" t="s">
        <v>17</v>
      </c>
      <c r="J4" s="295" t="s">
        <v>4</v>
      </c>
      <c r="K4" s="295" t="s">
        <v>16</v>
      </c>
      <c r="L4" s="295" t="s">
        <v>17</v>
      </c>
      <c r="M4" s="295" t="s">
        <v>4</v>
      </c>
      <c r="N4" s="295" t="s">
        <v>16</v>
      </c>
      <c r="O4" s="295" t="s">
        <v>17</v>
      </c>
      <c r="P4" s="1322" t="s">
        <v>4</v>
      </c>
      <c r="Q4" s="257"/>
      <c r="R4" s="257"/>
    </row>
    <row r="5" spans="1:42" ht="21.75" customHeight="1" x14ac:dyDescent="0.35">
      <c r="A5" s="1323"/>
      <c r="B5" s="1083"/>
      <c r="C5" s="1084"/>
      <c r="D5" s="1085"/>
      <c r="E5" s="1083"/>
      <c r="F5" s="1084"/>
      <c r="G5" s="1085"/>
      <c r="H5" s="1083"/>
      <c r="I5" s="1084"/>
      <c r="J5" s="1085"/>
      <c r="K5" s="1083"/>
      <c r="L5" s="1084"/>
      <c r="M5" s="1085"/>
      <c r="N5" s="1083"/>
      <c r="O5" s="1084"/>
      <c r="P5" s="1322"/>
      <c r="Q5" s="257"/>
      <c r="R5" s="257"/>
    </row>
    <row r="6" spans="1:42" ht="27" customHeight="1" thickBot="1" x14ac:dyDescent="0.4">
      <c r="A6" s="1425" t="s">
        <v>13</v>
      </c>
      <c r="B6" s="1426"/>
      <c r="C6" s="1426"/>
      <c r="D6" s="1426"/>
      <c r="E6" s="1426"/>
      <c r="F6" s="1426"/>
      <c r="G6" s="1426"/>
      <c r="H6" s="1426"/>
      <c r="I6" s="1426"/>
      <c r="J6" s="1426"/>
      <c r="K6" s="1426"/>
      <c r="L6" s="1426"/>
      <c r="M6" s="1426"/>
      <c r="N6" s="1426"/>
      <c r="O6" s="1426"/>
      <c r="P6" s="1427"/>
      <c r="Q6" s="257"/>
      <c r="R6" s="257"/>
    </row>
    <row r="7" spans="1:42" s="259" customFormat="1" ht="27" customHeight="1" x14ac:dyDescent="0.35">
      <c r="A7" s="1428" t="s">
        <v>50</v>
      </c>
      <c r="B7" s="1429">
        <f t="shared" ref="B7:M7" si="0">SUM(B8:B15)</f>
        <v>0</v>
      </c>
      <c r="C7" s="1429">
        <f t="shared" si="0"/>
        <v>0</v>
      </c>
      <c r="D7" s="1429">
        <f t="shared" si="0"/>
        <v>0</v>
      </c>
      <c r="E7" s="1429">
        <f t="shared" si="0"/>
        <v>0</v>
      </c>
      <c r="F7" s="1429">
        <f t="shared" si="0"/>
        <v>0</v>
      </c>
      <c r="G7" s="1429">
        <f t="shared" si="0"/>
        <v>0</v>
      </c>
      <c r="H7" s="1429">
        <f t="shared" si="0"/>
        <v>0</v>
      </c>
      <c r="I7" s="1429">
        <f t="shared" si="0"/>
        <v>1</v>
      </c>
      <c r="J7" s="1429">
        <f t="shared" si="0"/>
        <v>1</v>
      </c>
      <c r="K7" s="1429">
        <f t="shared" si="0"/>
        <v>0</v>
      </c>
      <c r="L7" s="1429">
        <f t="shared" si="0"/>
        <v>0</v>
      </c>
      <c r="M7" s="1429">
        <f t="shared" si="0"/>
        <v>0</v>
      </c>
      <c r="N7" s="1429">
        <f>SUM(B7+H7+K7+E7)</f>
        <v>0</v>
      </c>
      <c r="O7" s="1429">
        <f>SUM(C7+F7+I7+L7)</f>
        <v>1</v>
      </c>
      <c r="P7" s="1430">
        <f>SUM(N7+O7)</f>
        <v>1</v>
      </c>
      <c r="Q7" s="258"/>
      <c r="R7" s="258"/>
    </row>
    <row r="8" spans="1:42" ht="27" customHeight="1" x14ac:dyDescent="0.35">
      <c r="A8" s="1326" t="s">
        <v>57</v>
      </c>
      <c r="B8" s="84">
        <v>0</v>
      </c>
      <c r="C8" s="84">
        <v>0</v>
      </c>
      <c r="D8" s="84">
        <v>0</v>
      </c>
      <c r="E8" s="84">
        <f>E30+E51</f>
        <v>0</v>
      </c>
      <c r="F8" s="84">
        <v>0</v>
      </c>
      <c r="G8" s="84">
        <v>0</v>
      </c>
      <c r="H8" s="84">
        <f>H30+H51</f>
        <v>0</v>
      </c>
      <c r="I8" s="84">
        <v>0</v>
      </c>
      <c r="J8" s="84">
        <v>0</v>
      </c>
      <c r="K8" s="84">
        <f>K30+K51</f>
        <v>0</v>
      </c>
      <c r="L8" s="84">
        <v>0</v>
      </c>
      <c r="M8" s="84">
        <v>0</v>
      </c>
      <c r="N8" s="84">
        <f>N30+N51</f>
        <v>0</v>
      </c>
      <c r="O8" s="84">
        <f>SUM(C8+F8+I8+L8)</f>
        <v>0</v>
      </c>
      <c r="P8" s="1328">
        <f>SUM(N8+O8)</f>
        <v>0</v>
      </c>
      <c r="Q8" s="257"/>
      <c r="R8" s="257"/>
    </row>
    <row r="9" spans="1:42" ht="31.5" customHeight="1" x14ac:dyDescent="0.35">
      <c r="A9" s="1422" t="s">
        <v>58</v>
      </c>
      <c r="B9" s="84">
        <f>B31+B52</f>
        <v>0</v>
      </c>
      <c r="C9" s="84">
        <v>0</v>
      </c>
      <c r="D9" s="84">
        <v>0</v>
      </c>
      <c r="E9" s="84">
        <f>E31+E52</f>
        <v>0</v>
      </c>
      <c r="F9" s="84">
        <v>0</v>
      </c>
      <c r="G9" s="84">
        <v>0</v>
      </c>
      <c r="H9" s="84">
        <f>H31+H52</f>
        <v>0</v>
      </c>
      <c r="I9" s="84">
        <v>0</v>
      </c>
      <c r="J9" s="84">
        <v>0</v>
      </c>
      <c r="K9" s="84">
        <f>K31+K52</f>
        <v>0</v>
      </c>
      <c r="L9" s="84">
        <f>L31+L52</f>
        <v>0</v>
      </c>
      <c r="M9" s="84">
        <f>M31+M52</f>
        <v>0</v>
      </c>
      <c r="N9" s="84">
        <f>N31+N52</f>
        <v>0</v>
      </c>
      <c r="O9" s="84">
        <f>SUM(C9+F9+I9+L9)</f>
        <v>0</v>
      </c>
      <c r="P9" s="1328">
        <f>SUM(N9+O9)</f>
        <v>0</v>
      </c>
      <c r="Q9" s="257"/>
      <c r="R9" s="257"/>
    </row>
    <row r="10" spans="1:42" ht="42.75" customHeight="1" x14ac:dyDescent="0.35">
      <c r="A10" s="1422" t="s">
        <v>59</v>
      </c>
      <c r="B10" s="84">
        <f>B32+B53</f>
        <v>0</v>
      </c>
      <c r="C10" s="84">
        <f>C32+C53</f>
        <v>0</v>
      </c>
      <c r="D10" s="84">
        <f>D32+D53</f>
        <v>0</v>
      </c>
      <c r="E10" s="84">
        <f>E32+E53</f>
        <v>0</v>
      </c>
      <c r="F10" s="84">
        <f>F32+F53</f>
        <v>0</v>
      </c>
      <c r="G10" s="84">
        <f>G32+G53</f>
        <v>0</v>
      </c>
      <c r="H10" s="84">
        <f>H32+H53</f>
        <v>0</v>
      </c>
      <c r="I10" s="84">
        <v>0</v>
      </c>
      <c r="J10" s="84">
        <v>0</v>
      </c>
      <c r="K10" s="84">
        <f>K32+K53</f>
        <v>0</v>
      </c>
      <c r="L10" s="84">
        <v>0</v>
      </c>
      <c r="M10" s="84">
        <v>0</v>
      </c>
      <c r="N10" s="84">
        <f t="shared" ref="N10:O13" si="1">SUM(B10+E10+H10+K10)</f>
        <v>0</v>
      </c>
      <c r="O10" s="84">
        <f t="shared" si="1"/>
        <v>0</v>
      </c>
      <c r="P10" s="1328">
        <f>SUM(N10+O10)</f>
        <v>0</v>
      </c>
      <c r="Q10" s="257"/>
      <c r="R10" s="257"/>
    </row>
    <row r="11" spans="1:42" ht="27" customHeight="1" x14ac:dyDescent="0.35">
      <c r="A11" s="1422" t="s">
        <v>60</v>
      </c>
      <c r="B11" s="84">
        <f>B33+B54</f>
        <v>0</v>
      </c>
      <c r="C11" s="84">
        <v>0</v>
      </c>
      <c r="D11" s="84">
        <v>0</v>
      </c>
      <c r="E11" s="84">
        <f t="shared" ref="E11:K11" si="2">E33+E54</f>
        <v>0</v>
      </c>
      <c r="F11" s="84">
        <f t="shared" si="2"/>
        <v>0</v>
      </c>
      <c r="G11" s="84">
        <f t="shared" si="2"/>
        <v>0</v>
      </c>
      <c r="H11" s="84">
        <f t="shared" si="2"/>
        <v>0</v>
      </c>
      <c r="I11" s="84">
        <f t="shared" si="2"/>
        <v>0</v>
      </c>
      <c r="J11" s="84">
        <f t="shared" si="2"/>
        <v>0</v>
      </c>
      <c r="K11" s="84">
        <f t="shared" si="2"/>
        <v>0</v>
      </c>
      <c r="L11" s="84">
        <v>0</v>
      </c>
      <c r="M11" s="84">
        <v>0</v>
      </c>
      <c r="N11" s="84">
        <f t="shared" si="1"/>
        <v>0</v>
      </c>
      <c r="O11" s="84">
        <f t="shared" si="1"/>
        <v>0</v>
      </c>
      <c r="P11" s="1328">
        <f>SUM(N11+O11)</f>
        <v>0</v>
      </c>
      <c r="Q11" s="257"/>
      <c r="R11" s="257"/>
    </row>
    <row r="12" spans="1:42" ht="27" customHeight="1" x14ac:dyDescent="0.35">
      <c r="A12" s="1422" t="s">
        <v>61</v>
      </c>
      <c r="B12" s="84">
        <v>0</v>
      </c>
      <c r="C12" s="84">
        <v>0</v>
      </c>
      <c r="D12" s="84">
        <f>SUM(B12+C12)</f>
        <v>0</v>
      </c>
      <c r="E12" s="84">
        <v>0</v>
      </c>
      <c r="F12" s="84">
        <v>0</v>
      </c>
      <c r="G12" s="84">
        <f>SUM(E12+F12)</f>
        <v>0</v>
      </c>
      <c r="H12" s="84">
        <v>0</v>
      </c>
      <c r="I12" s="84">
        <v>0</v>
      </c>
      <c r="J12" s="84">
        <f>SUM(H12+I12)</f>
        <v>0</v>
      </c>
      <c r="K12" s="84">
        <f>K34+K55</f>
        <v>0</v>
      </c>
      <c r="L12" s="84">
        <v>0</v>
      </c>
      <c r="M12" s="84">
        <f>SUM(K12+L12)</f>
        <v>0</v>
      </c>
      <c r="N12" s="84">
        <f t="shared" si="1"/>
        <v>0</v>
      </c>
      <c r="O12" s="84">
        <f t="shared" si="1"/>
        <v>0</v>
      </c>
      <c r="P12" s="1328">
        <f>SUM(D12+G12+J12+M12)</f>
        <v>0</v>
      </c>
      <c r="Q12" s="355"/>
      <c r="R12" s="355"/>
    </row>
    <row r="13" spans="1:42" ht="27" customHeight="1" x14ac:dyDescent="0.35">
      <c r="A13" s="1422" t="s">
        <v>62</v>
      </c>
      <c r="B13" s="84">
        <f>B35+B56</f>
        <v>0</v>
      </c>
      <c r="C13" s="84">
        <v>0</v>
      </c>
      <c r="D13" s="84">
        <v>0</v>
      </c>
      <c r="E13" s="84">
        <f>E35+E56</f>
        <v>0</v>
      </c>
      <c r="F13" s="84">
        <v>0</v>
      </c>
      <c r="G13" s="84">
        <v>0</v>
      </c>
      <c r="H13" s="84">
        <f>H35+H56</f>
        <v>0</v>
      </c>
      <c r="I13" s="84">
        <v>1</v>
      </c>
      <c r="J13" s="84">
        <v>1</v>
      </c>
      <c r="K13" s="84">
        <v>0</v>
      </c>
      <c r="L13" s="84">
        <v>0</v>
      </c>
      <c r="M13" s="84">
        <v>0</v>
      </c>
      <c r="N13" s="84">
        <f t="shared" si="1"/>
        <v>0</v>
      </c>
      <c r="O13" s="84">
        <f t="shared" si="1"/>
        <v>1</v>
      </c>
      <c r="P13" s="1328">
        <f t="shared" ref="P13:P25" si="3">SUM(N13+O13)</f>
        <v>1</v>
      </c>
      <c r="Q13" s="257"/>
      <c r="R13" s="257"/>
    </row>
    <row r="14" spans="1:42" ht="27" customHeight="1" x14ac:dyDescent="0.35">
      <c r="A14" s="1422" t="s">
        <v>63</v>
      </c>
      <c r="B14" s="84">
        <f>B36+B57</f>
        <v>0</v>
      </c>
      <c r="C14" s="84">
        <v>0</v>
      </c>
      <c r="D14" s="84">
        <v>0</v>
      </c>
      <c r="E14" s="84">
        <f>E36+E57</f>
        <v>0</v>
      </c>
      <c r="F14" s="84">
        <v>0</v>
      </c>
      <c r="G14" s="84">
        <v>0</v>
      </c>
      <c r="H14" s="84">
        <f>H36+H57</f>
        <v>0</v>
      </c>
      <c r="I14" s="84">
        <v>0</v>
      </c>
      <c r="J14" s="84">
        <v>0</v>
      </c>
      <c r="K14" s="84">
        <f>K36+K57</f>
        <v>0</v>
      </c>
      <c r="L14" s="84">
        <v>0</v>
      </c>
      <c r="M14" s="84">
        <v>0</v>
      </c>
      <c r="N14" s="84">
        <f>N36+N57</f>
        <v>0</v>
      </c>
      <c r="O14" s="84">
        <f>SUM(C14+F14+I14)</f>
        <v>0</v>
      </c>
      <c r="P14" s="1328">
        <f t="shared" si="3"/>
        <v>0</v>
      </c>
      <c r="Q14" s="257"/>
      <c r="R14" s="257"/>
    </row>
    <row r="15" spans="1:42" ht="27" customHeight="1" x14ac:dyDescent="0.35">
      <c r="A15" s="1423" t="s">
        <v>64</v>
      </c>
      <c r="B15" s="84">
        <f>B37+B58</f>
        <v>0</v>
      </c>
      <c r="C15" s="84">
        <v>0</v>
      </c>
      <c r="D15" s="84">
        <f>SUM(B15+C15)</f>
        <v>0</v>
      </c>
      <c r="E15" s="84">
        <f>E37+E58</f>
        <v>0</v>
      </c>
      <c r="F15" s="84">
        <v>0</v>
      </c>
      <c r="G15" s="84">
        <f>SUM(E15+F15)</f>
        <v>0</v>
      </c>
      <c r="H15" s="84">
        <f>H37+H58</f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f>SUM(B15+E15+H15+K15)</f>
        <v>0</v>
      </c>
      <c r="O15" s="84">
        <f>SUM(C15+F15+I15+L15)</f>
        <v>0</v>
      </c>
      <c r="P15" s="1328">
        <f t="shared" si="3"/>
        <v>0</v>
      </c>
      <c r="Q15" s="257"/>
      <c r="R15" s="257"/>
    </row>
    <row r="16" spans="1:42" s="259" customFormat="1" ht="27" customHeight="1" x14ac:dyDescent="0.35">
      <c r="A16" s="1329" t="s">
        <v>51</v>
      </c>
      <c r="B16" s="191">
        <f t="shared" ref="B16:M16" si="4">SUM(B17:B25)</f>
        <v>89</v>
      </c>
      <c r="C16" s="191">
        <f t="shared" si="4"/>
        <v>203</v>
      </c>
      <c r="D16" s="191">
        <f t="shared" si="4"/>
        <v>292</v>
      </c>
      <c r="E16" s="191">
        <f t="shared" si="4"/>
        <v>93</v>
      </c>
      <c r="F16" s="191">
        <f t="shared" si="4"/>
        <v>154</v>
      </c>
      <c r="G16" s="191">
        <f t="shared" si="4"/>
        <v>247</v>
      </c>
      <c r="H16" s="191">
        <f t="shared" si="4"/>
        <v>106</v>
      </c>
      <c r="I16" s="191">
        <f t="shared" si="4"/>
        <v>133</v>
      </c>
      <c r="J16" s="191">
        <f t="shared" si="4"/>
        <v>239</v>
      </c>
      <c r="K16" s="191">
        <f t="shared" si="4"/>
        <v>77</v>
      </c>
      <c r="L16" s="191">
        <f t="shared" si="4"/>
        <v>65</v>
      </c>
      <c r="M16" s="191">
        <f t="shared" si="4"/>
        <v>142</v>
      </c>
      <c r="N16" s="191">
        <f>SUM(B16+E16+H16+K16)</f>
        <v>365</v>
      </c>
      <c r="O16" s="191">
        <f>SUM(C16+F16+I16+L16)</f>
        <v>555</v>
      </c>
      <c r="P16" s="1325">
        <f t="shared" si="3"/>
        <v>920</v>
      </c>
      <c r="Q16" s="258"/>
      <c r="R16" s="258"/>
    </row>
    <row r="17" spans="1:18" ht="27" customHeight="1" x14ac:dyDescent="0.35">
      <c r="A17" s="1326" t="s">
        <v>57</v>
      </c>
      <c r="B17" s="84">
        <v>15</v>
      </c>
      <c r="C17" s="84">
        <v>13</v>
      </c>
      <c r="D17" s="84">
        <f t="shared" ref="D17:D25" si="5">SUM(B17:C17)</f>
        <v>28</v>
      </c>
      <c r="E17" s="84">
        <f>E39+E60</f>
        <v>0</v>
      </c>
      <c r="F17" s="84">
        <v>28</v>
      </c>
      <c r="G17" s="84">
        <v>28</v>
      </c>
      <c r="H17" s="84">
        <f>H39+H60</f>
        <v>0</v>
      </c>
      <c r="I17" s="84">
        <v>21</v>
      </c>
      <c r="J17" s="84">
        <v>21</v>
      </c>
      <c r="K17" s="84">
        <f>K39+K60</f>
        <v>0</v>
      </c>
      <c r="L17" s="84">
        <v>0</v>
      </c>
      <c r="M17" s="84">
        <v>0</v>
      </c>
      <c r="N17" s="84">
        <f>N39+N60</f>
        <v>0</v>
      </c>
      <c r="O17" s="84">
        <f>SUM(D17+G17+J17)</f>
        <v>77</v>
      </c>
      <c r="P17" s="1328">
        <f t="shared" si="3"/>
        <v>77</v>
      </c>
      <c r="Q17" s="257"/>
      <c r="R17" s="257"/>
    </row>
    <row r="18" spans="1:18" ht="27" customHeight="1" x14ac:dyDescent="0.35">
      <c r="A18" s="1422" t="s">
        <v>58</v>
      </c>
      <c r="B18" s="84">
        <v>0</v>
      </c>
      <c r="C18" s="84">
        <v>30</v>
      </c>
      <c r="D18" s="84">
        <v>30</v>
      </c>
      <c r="E18" s="84">
        <v>1</v>
      </c>
      <c r="F18" s="84">
        <v>37</v>
      </c>
      <c r="G18" s="84">
        <f>SUM(E18:F18)</f>
        <v>38</v>
      </c>
      <c r="H18" s="84">
        <v>19</v>
      </c>
      <c r="I18" s="84">
        <v>24</v>
      </c>
      <c r="J18" s="84">
        <f>SUM(H18:I18)</f>
        <v>43</v>
      </c>
      <c r="K18" s="84">
        <v>0</v>
      </c>
      <c r="L18" s="84">
        <v>0</v>
      </c>
      <c r="M18" s="84">
        <v>0</v>
      </c>
      <c r="N18" s="84">
        <f>SUM(B18+E18+H18)</f>
        <v>20</v>
      </c>
      <c r="O18" s="84">
        <f>SUM(C18+F18+I18)</f>
        <v>91</v>
      </c>
      <c r="P18" s="1328">
        <f t="shared" si="3"/>
        <v>111</v>
      </c>
      <c r="Q18" s="257"/>
      <c r="R18" s="257"/>
    </row>
    <row r="19" spans="1:18" ht="27" customHeight="1" x14ac:dyDescent="0.35">
      <c r="A19" s="1424" t="s">
        <v>117</v>
      </c>
      <c r="B19" s="84">
        <v>0</v>
      </c>
      <c r="C19" s="84">
        <v>22</v>
      </c>
      <c r="D19" s="84">
        <f t="shared" si="5"/>
        <v>22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f>SUM(K19+L19)</f>
        <v>0</v>
      </c>
      <c r="N19" s="84">
        <f>SUM(E19+H19+K19)</f>
        <v>0</v>
      </c>
      <c r="O19" s="84">
        <f>SUM(C19+F19+I19+L19)</f>
        <v>22</v>
      </c>
      <c r="P19" s="1328">
        <f t="shared" si="3"/>
        <v>22</v>
      </c>
      <c r="Q19" s="257"/>
      <c r="R19" s="257"/>
    </row>
    <row r="20" spans="1:18" ht="27" customHeight="1" x14ac:dyDescent="0.35">
      <c r="A20" s="1422" t="s">
        <v>96</v>
      </c>
      <c r="B20" s="84">
        <v>24</v>
      </c>
      <c r="C20" s="84">
        <v>23</v>
      </c>
      <c r="D20" s="84">
        <f>SUM(B20:C20)</f>
        <v>47</v>
      </c>
      <c r="E20" s="84">
        <v>28</v>
      </c>
      <c r="F20" s="84">
        <v>12</v>
      </c>
      <c r="G20" s="84">
        <f>SUM(E20:F20)</f>
        <v>40</v>
      </c>
      <c r="H20" s="84">
        <v>0</v>
      </c>
      <c r="I20" s="84">
        <v>0</v>
      </c>
      <c r="J20" s="84">
        <f>SUM(H20:I20)</f>
        <v>0</v>
      </c>
      <c r="K20" s="84">
        <v>0</v>
      </c>
      <c r="L20" s="84">
        <v>0</v>
      </c>
      <c r="M20" s="84">
        <f>SUM(K20+L20)</f>
        <v>0</v>
      </c>
      <c r="N20" s="84">
        <f>SUM(B20+E20+H20+K20)</f>
        <v>52</v>
      </c>
      <c r="O20" s="84">
        <f>SUM(C20+F20+I20+L20)</f>
        <v>35</v>
      </c>
      <c r="P20" s="1328">
        <f>SUM(N20+O20)</f>
        <v>87</v>
      </c>
      <c r="Q20" s="257"/>
      <c r="R20" s="257"/>
    </row>
    <row r="21" spans="1:18" ht="27" customHeight="1" x14ac:dyDescent="0.35">
      <c r="A21" s="1422" t="s">
        <v>60</v>
      </c>
      <c r="B21" s="84">
        <v>0</v>
      </c>
      <c r="C21" s="84">
        <v>0</v>
      </c>
      <c r="D21" s="84">
        <f t="shared" si="5"/>
        <v>0</v>
      </c>
      <c r="E21" s="84">
        <v>0</v>
      </c>
      <c r="F21" s="84">
        <v>0</v>
      </c>
      <c r="G21" s="84">
        <v>0</v>
      </c>
      <c r="H21" s="84">
        <v>28</v>
      </c>
      <c r="I21" s="84">
        <v>13</v>
      </c>
      <c r="J21" s="84">
        <f>SUM(H21:I21)</f>
        <v>41</v>
      </c>
      <c r="K21" s="84">
        <v>25</v>
      </c>
      <c r="L21" s="84">
        <v>12</v>
      </c>
      <c r="M21" s="84">
        <f>SUM(K21+L21)</f>
        <v>37</v>
      </c>
      <c r="N21" s="84">
        <f>SUM(B21+E21+H21+K21)</f>
        <v>53</v>
      </c>
      <c r="O21" s="84">
        <f>SUM(C21+F21+I21+L21)</f>
        <v>25</v>
      </c>
      <c r="P21" s="1328">
        <f t="shared" si="3"/>
        <v>78</v>
      </c>
      <c r="Q21" s="257"/>
      <c r="R21" s="257"/>
    </row>
    <row r="22" spans="1:18" ht="27" customHeight="1" x14ac:dyDescent="0.35">
      <c r="A22" s="1422" t="s">
        <v>118</v>
      </c>
      <c r="B22" s="84">
        <v>0</v>
      </c>
      <c r="C22" s="84">
        <v>54</v>
      </c>
      <c r="D22" s="84">
        <f t="shared" si="5"/>
        <v>54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1421">
        <v>0</v>
      </c>
      <c r="L22" s="84">
        <v>0</v>
      </c>
      <c r="M22" s="84">
        <f>SUM(K22+L22)</f>
        <v>0</v>
      </c>
      <c r="N22" s="84">
        <f>SUM(B22+E22+H22+K22)</f>
        <v>0</v>
      </c>
      <c r="O22" s="84">
        <v>54</v>
      </c>
      <c r="P22" s="1328">
        <f t="shared" si="3"/>
        <v>54</v>
      </c>
      <c r="Q22" s="257"/>
      <c r="R22" s="257"/>
    </row>
    <row r="23" spans="1:18" ht="30" customHeight="1" x14ac:dyDescent="0.35">
      <c r="A23" s="1422" t="s">
        <v>62</v>
      </c>
      <c r="B23" s="84">
        <v>40</v>
      </c>
      <c r="C23" s="84">
        <v>9</v>
      </c>
      <c r="D23" s="84">
        <f t="shared" si="5"/>
        <v>49</v>
      </c>
      <c r="E23" s="84">
        <v>51</v>
      </c>
      <c r="F23" s="84">
        <v>35</v>
      </c>
      <c r="G23" s="84">
        <f>SUM(E23:F23)</f>
        <v>86</v>
      </c>
      <c r="H23" s="84">
        <v>45</v>
      </c>
      <c r="I23" s="84">
        <v>34</v>
      </c>
      <c r="J23" s="84">
        <f>SUM(H23:I23)</f>
        <v>79</v>
      </c>
      <c r="K23" s="84">
        <v>39</v>
      </c>
      <c r="L23" s="84">
        <v>23</v>
      </c>
      <c r="M23" s="84">
        <f>SUM(K23+L23)</f>
        <v>62</v>
      </c>
      <c r="N23" s="84">
        <f>SUM(B23+E23+H23+K23)</f>
        <v>175</v>
      </c>
      <c r="O23" s="84">
        <f>SUM(C23+F23+I23+L23)</f>
        <v>101</v>
      </c>
      <c r="P23" s="1328">
        <f t="shared" si="3"/>
        <v>276</v>
      </c>
      <c r="Q23" s="257"/>
      <c r="R23" s="257"/>
    </row>
    <row r="24" spans="1:18" ht="27" customHeight="1" x14ac:dyDescent="0.35">
      <c r="A24" s="1422" t="s">
        <v>63</v>
      </c>
      <c r="B24" s="84">
        <v>0</v>
      </c>
      <c r="C24" s="84">
        <v>23</v>
      </c>
      <c r="D24" s="84">
        <v>23</v>
      </c>
      <c r="E24" s="84">
        <f>E46+E66</f>
        <v>0</v>
      </c>
      <c r="F24" s="84">
        <v>19</v>
      </c>
      <c r="G24" s="84">
        <v>19</v>
      </c>
      <c r="H24" s="84">
        <f>H46+H66</f>
        <v>0</v>
      </c>
      <c r="I24" s="84">
        <v>16</v>
      </c>
      <c r="J24" s="84">
        <v>16</v>
      </c>
      <c r="K24" s="84">
        <f>K46+K66</f>
        <v>0</v>
      </c>
      <c r="L24" s="84">
        <v>0</v>
      </c>
      <c r="M24" s="84">
        <v>0</v>
      </c>
      <c r="N24" s="84">
        <f>N46+N66</f>
        <v>0</v>
      </c>
      <c r="O24" s="84">
        <f>SUM(C24+F24+I24+L24)</f>
        <v>58</v>
      </c>
      <c r="P24" s="1328">
        <f t="shared" si="3"/>
        <v>58</v>
      </c>
      <c r="Q24" s="257"/>
      <c r="R24" s="257"/>
    </row>
    <row r="25" spans="1:18" ht="34.5" customHeight="1" thickBot="1" x14ac:dyDescent="0.4">
      <c r="A25" s="1431" t="s">
        <v>64</v>
      </c>
      <c r="B25" s="1353">
        <v>10</v>
      </c>
      <c r="C25" s="1353">
        <v>29</v>
      </c>
      <c r="D25" s="1353">
        <f t="shared" si="5"/>
        <v>39</v>
      </c>
      <c r="E25" s="1353">
        <v>13</v>
      </c>
      <c r="F25" s="1353">
        <v>23</v>
      </c>
      <c r="G25" s="1353">
        <f>SUM(E25+F25)</f>
        <v>36</v>
      </c>
      <c r="H25" s="1353">
        <v>14</v>
      </c>
      <c r="I25" s="1353">
        <v>25</v>
      </c>
      <c r="J25" s="1353">
        <f>SUM(H25+I25)</f>
        <v>39</v>
      </c>
      <c r="K25" s="1353">
        <v>13</v>
      </c>
      <c r="L25" s="1353">
        <v>30</v>
      </c>
      <c r="M25" s="1353">
        <f>SUM(K25+L25)</f>
        <v>43</v>
      </c>
      <c r="N25" s="1353">
        <f>SUM(B25+E25+H25+K25)</f>
        <v>50</v>
      </c>
      <c r="O25" s="1353">
        <f>SUM(C25+F25+I25+L25)</f>
        <v>107</v>
      </c>
      <c r="P25" s="1354">
        <f t="shared" si="3"/>
        <v>157</v>
      </c>
      <c r="Q25" s="257"/>
      <c r="R25" s="257"/>
    </row>
    <row r="26" spans="1:18" ht="27" customHeight="1" thickBot="1" x14ac:dyDescent="0.4">
      <c r="A26" s="1432" t="s">
        <v>10</v>
      </c>
      <c r="B26" s="1433">
        <f t="shared" ref="B26:P26" si="6">SUM(B7+B16)</f>
        <v>89</v>
      </c>
      <c r="C26" s="1433">
        <f t="shared" si="6"/>
        <v>203</v>
      </c>
      <c r="D26" s="1433">
        <f t="shared" si="6"/>
        <v>292</v>
      </c>
      <c r="E26" s="1433">
        <f t="shared" si="6"/>
        <v>93</v>
      </c>
      <c r="F26" s="1433">
        <f t="shared" si="6"/>
        <v>154</v>
      </c>
      <c r="G26" s="1433">
        <f t="shared" si="6"/>
        <v>247</v>
      </c>
      <c r="H26" s="1433">
        <f t="shared" si="6"/>
        <v>106</v>
      </c>
      <c r="I26" s="1433">
        <f t="shared" si="6"/>
        <v>134</v>
      </c>
      <c r="J26" s="1433">
        <f t="shared" si="6"/>
        <v>240</v>
      </c>
      <c r="K26" s="1433">
        <f t="shared" si="6"/>
        <v>77</v>
      </c>
      <c r="L26" s="1433">
        <f t="shared" si="6"/>
        <v>65</v>
      </c>
      <c r="M26" s="1433">
        <f t="shared" si="6"/>
        <v>142</v>
      </c>
      <c r="N26" s="1433">
        <f t="shared" si="6"/>
        <v>365</v>
      </c>
      <c r="O26" s="1433">
        <f t="shared" si="6"/>
        <v>556</v>
      </c>
      <c r="P26" s="1434">
        <f t="shared" si="6"/>
        <v>921</v>
      </c>
      <c r="Q26" s="257"/>
      <c r="R26" s="257"/>
    </row>
    <row r="27" spans="1:18" ht="27" customHeight="1" x14ac:dyDescent="0.35">
      <c r="A27" s="1349" t="s">
        <v>14</v>
      </c>
      <c r="B27" s="1435"/>
      <c r="C27" s="1435"/>
      <c r="D27" s="1435"/>
      <c r="E27" s="1435"/>
      <c r="F27" s="1435"/>
      <c r="G27" s="1435"/>
      <c r="H27" s="1435"/>
      <c r="I27" s="1435"/>
      <c r="J27" s="1435"/>
      <c r="K27" s="1435"/>
      <c r="L27" s="1435"/>
      <c r="M27" s="1435"/>
      <c r="N27" s="1435"/>
      <c r="O27" s="1435"/>
      <c r="P27" s="1436"/>
      <c r="Q27" s="257"/>
      <c r="R27" s="257"/>
    </row>
    <row r="28" spans="1:18" ht="25.5" customHeight="1" x14ac:dyDescent="0.35">
      <c r="A28" s="1330" t="s">
        <v>9</v>
      </c>
      <c r="B28" s="607"/>
      <c r="C28" s="607"/>
      <c r="D28" s="608"/>
      <c r="E28" s="607"/>
      <c r="F28" s="607"/>
      <c r="G28" s="608"/>
      <c r="H28" s="607"/>
      <c r="I28" s="607" t="s">
        <v>5</v>
      </c>
      <c r="J28" s="608"/>
      <c r="K28" s="607"/>
      <c r="L28" s="607"/>
      <c r="M28" s="608"/>
      <c r="N28" s="24"/>
      <c r="O28" s="24"/>
      <c r="P28" s="77"/>
      <c r="Q28" s="260"/>
      <c r="R28" s="260"/>
    </row>
    <row r="29" spans="1:18" s="259" customFormat="1" ht="24.95" customHeight="1" x14ac:dyDescent="0.35">
      <c r="A29" s="1324" t="s">
        <v>50</v>
      </c>
      <c r="B29" s="191">
        <f t="shared" ref="B29:M29" si="7">SUM(B30:B37)</f>
        <v>0</v>
      </c>
      <c r="C29" s="191">
        <f t="shared" si="7"/>
        <v>0</v>
      </c>
      <c r="D29" s="191">
        <f t="shared" si="7"/>
        <v>0</v>
      </c>
      <c r="E29" s="191">
        <f t="shared" si="7"/>
        <v>0</v>
      </c>
      <c r="F29" s="191">
        <v>0</v>
      </c>
      <c r="G29" s="191">
        <v>0</v>
      </c>
      <c r="H29" s="191">
        <f t="shared" si="7"/>
        <v>0</v>
      </c>
      <c r="I29" s="191">
        <f t="shared" si="7"/>
        <v>1</v>
      </c>
      <c r="J29" s="191">
        <f t="shared" si="7"/>
        <v>1</v>
      </c>
      <c r="K29" s="191">
        <f t="shared" si="7"/>
        <v>0</v>
      </c>
      <c r="L29" s="191">
        <f t="shared" si="7"/>
        <v>0</v>
      </c>
      <c r="M29" s="191">
        <f t="shared" si="7"/>
        <v>0</v>
      </c>
      <c r="N29" s="191">
        <f>SUM(B29+H29+K29+E29)</f>
        <v>0</v>
      </c>
      <c r="O29" s="191">
        <f t="shared" ref="O29:O35" si="8">SUM(C29+F29+I29+L29)</f>
        <v>1</v>
      </c>
      <c r="P29" s="1325">
        <f>SUM(N29+O29)</f>
        <v>1</v>
      </c>
      <c r="Q29" s="261"/>
      <c r="R29" s="261"/>
    </row>
    <row r="30" spans="1:18" ht="24.95" customHeight="1" x14ac:dyDescent="0.35">
      <c r="A30" s="1326" t="s">
        <v>57</v>
      </c>
      <c r="B30" s="84">
        <v>0</v>
      </c>
      <c r="C30" s="84">
        <v>0</v>
      </c>
      <c r="D30" s="84">
        <v>0</v>
      </c>
      <c r="E30" s="84">
        <f>E52+E73</f>
        <v>0</v>
      </c>
      <c r="F30" s="84">
        <v>0</v>
      </c>
      <c r="G30" s="84">
        <v>0</v>
      </c>
      <c r="H30" s="84">
        <f>H52+H73</f>
        <v>0</v>
      </c>
      <c r="I30" s="84">
        <v>0</v>
      </c>
      <c r="J30" s="84">
        <v>0</v>
      </c>
      <c r="K30" s="84">
        <f>K52+K73</f>
        <v>0</v>
      </c>
      <c r="L30" s="84">
        <v>0</v>
      </c>
      <c r="M30" s="84">
        <v>0</v>
      </c>
      <c r="N30" s="84">
        <f>N52+N73</f>
        <v>0</v>
      </c>
      <c r="O30" s="84">
        <f t="shared" si="8"/>
        <v>0</v>
      </c>
      <c r="P30" s="1328">
        <f>SUM(N30+O30)</f>
        <v>0</v>
      </c>
      <c r="Q30" s="169"/>
      <c r="R30" s="169"/>
    </row>
    <row r="31" spans="1:18" ht="24.95" customHeight="1" x14ac:dyDescent="0.35">
      <c r="A31" s="1422" t="s">
        <v>58</v>
      </c>
      <c r="B31" s="84">
        <f>B53+B74</f>
        <v>0</v>
      </c>
      <c r="C31" s="84">
        <v>0</v>
      </c>
      <c r="D31" s="84">
        <v>0</v>
      </c>
      <c r="E31" s="84">
        <f>E53+E74</f>
        <v>0</v>
      </c>
      <c r="F31" s="84">
        <v>0</v>
      </c>
      <c r="G31" s="84">
        <v>0</v>
      </c>
      <c r="H31" s="84">
        <f>H53+H74</f>
        <v>0</v>
      </c>
      <c r="I31" s="84">
        <v>0</v>
      </c>
      <c r="J31" s="84">
        <v>0</v>
      </c>
      <c r="K31" s="84">
        <f>K53+K74</f>
        <v>0</v>
      </c>
      <c r="L31" s="84">
        <f>L53+L74</f>
        <v>0</v>
      </c>
      <c r="M31" s="84">
        <f>M53+M74</f>
        <v>0</v>
      </c>
      <c r="N31" s="84">
        <f>N53+N74</f>
        <v>0</v>
      </c>
      <c r="O31" s="84">
        <f t="shared" si="8"/>
        <v>0</v>
      </c>
      <c r="P31" s="1328">
        <f>SUM(N31+O31)</f>
        <v>0</v>
      </c>
      <c r="Q31" s="169"/>
      <c r="R31" s="169"/>
    </row>
    <row r="32" spans="1:18" ht="24.75" customHeight="1" x14ac:dyDescent="0.35">
      <c r="A32" s="1422" t="s">
        <v>59</v>
      </c>
      <c r="B32" s="84">
        <f>B54+B75</f>
        <v>0</v>
      </c>
      <c r="C32" s="84">
        <f>C54+C75</f>
        <v>0</v>
      </c>
      <c r="D32" s="84">
        <f>D54+D75</f>
        <v>0</v>
      </c>
      <c r="E32" s="84">
        <f>E54+E75</f>
        <v>0</v>
      </c>
      <c r="F32" s="84">
        <f>F54+F75</f>
        <v>0</v>
      </c>
      <c r="G32" s="84">
        <f>G54+G75</f>
        <v>0</v>
      </c>
      <c r="H32" s="84">
        <f>H54+H75</f>
        <v>0</v>
      </c>
      <c r="I32" s="84">
        <v>0</v>
      </c>
      <c r="J32" s="84">
        <v>0</v>
      </c>
      <c r="K32" s="84">
        <f>K54+K75</f>
        <v>0</v>
      </c>
      <c r="L32" s="84">
        <v>0</v>
      </c>
      <c r="M32" s="84">
        <v>0</v>
      </c>
      <c r="N32" s="84">
        <f>SUM(B32+E32+H32+K32)</f>
        <v>0</v>
      </c>
      <c r="O32" s="84">
        <f t="shared" si="8"/>
        <v>0</v>
      </c>
      <c r="P32" s="1328">
        <f>SUM(N32+O32)</f>
        <v>0</v>
      </c>
      <c r="Q32" s="169"/>
      <c r="R32" s="169"/>
    </row>
    <row r="33" spans="1:18" x14ac:dyDescent="0.35">
      <c r="A33" s="1422" t="s">
        <v>60</v>
      </c>
      <c r="B33" s="84">
        <f>B55+B76</f>
        <v>0</v>
      </c>
      <c r="C33" s="84">
        <v>0</v>
      </c>
      <c r="D33" s="84">
        <v>0</v>
      </c>
      <c r="E33" s="84">
        <f t="shared" ref="E33:K33" si="9">E55+E76</f>
        <v>0</v>
      </c>
      <c r="F33" s="84">
        <f t="shared" si="9"/>
        <v>0</v>
      </c>
      <c r="G33" s="84">
        <f t="shared" si="9"/>
        <v>0</v>
      </c>
      <c r="H33" s="84">
        <f t="shared" si="9"/>
        <v>0</v>
      </c>
      <c r="I33" s="84">
        <f t="shared" si="9"/>
        <v>0</v>
      </c>
      <c r="J33" s="84">
        <f t="shared" si="9"/>
        <v>0</v>
      </c>
      <c r="K33" s="84">
        <f t="shared" si="9"/>
        <v>0</v>
      </c>
      <c r="L33" s="84">
        <v>0</v>
      </c>
      <c r="M33" s="84">
        <v>0</v>
      </c>
      <c r="N33" s="84">
        <f>SUM(B33+E33+H33+K33)</f>
        <v>0</v>
      </c>
      <c r="O33" s="84">
        <f t="shared" si="8"/>
        <v>0</v>
      </c>
      <c r="P33" s="1328">
        <f>SUM(N33+O33)</f>
        <v>0</v>
      </c>
      <c r="Q33" s="169"/>
      <c r="R33" s="169"/>
    </row>
    <row r="34" spans="1:18" ht="24.75" customHeight="1" x14ac:dyDescent="0.35">
      <c r="A34" s="1422" t="s">
        <v>61</v>
      </c>
      <c r="B34" s="84">
        <v>0</v>
      </c>
      <c r="C34" s="84">
        <v>0</v>
      </c>
      <c r="D34" s="84">
        <f>SUM(B34+C34)</f>
        <v>0</v>
      </c>
      <c r="E34" s="84">
        <v>0</v>
      </c>
      <c r="F34" s="84">
        <v>0</v>
      </c>
      <c r="G34" s="84">
        <f>SUM(E34+F34)</f>
        <v>0</v>
      </c>
      <c r="H34" s="84">
        <v>0</v>
      </c>
      <c r="I34" s="84">
        <v>0</v>
      </c>
      <c r="J34" s="84">
        <f>SUM(H34+I34)</f>
        <v>0</v>
      </c>
      <c r="K34" s="84">
        <f>K56+K77</f>
        <v>0</v>
      </c>
      <c r="L34" s="84">
        <v>0</v>
      </c>
      <c r="M34" s="84">
        <f>SUM(K34+L34)</f>
        <v>0</v>
      </c>
      <c r="N34" s="84">
        <f>SUM(B34+E34+H34+K34)</f>
        <v>0</v>
      </c>
      <c r="O34" s="84">
        <f t="shared" si="8"/>
        <v>0</v>
      </c>
      <c r="P34" s="1328">
        <f>SUM(D34+G34+J34+M34)</f>
        <v>0</v>
      </c>
      <c r="Q34" s="169"/>
      <c r="R34" s="169"/>
    </row>
    <row r="35" spans="1:18" ht="24.75" customHeight="1" x14ac:dyDescent="0.35">
      <c r="A35" s="1422" t="s">
        <v>62</v>
      </c>
      <c r="B35" s="84">
        <f>B57+B78</f>
        <v>0</v>
      </c>
      <c r="C35" s="84">
        <v>0</v>
      </c>
      <c r="D35" s="84">
        <v>0</v>
      </c>
      <c r="E35" s="84">
        <f>E57+E78</f>
        <v>0</v>
      </c>
      <c r="F35" s="84">
        <v>0</v>
      </c>
      <c r="G35" s="84">
        <v>0</v>
      </c>
      <c r="H35" s="84">
        <f>H57+H78</f>
        <v>0</v>
      </c>
      <c r="I35" s="84">
        <v>1</v>
      </c>
      <c r="J35" s="84">
        <v>1</v>
      </c>
      <c r="K35" s="84">
        <v>0</v>
      </c>
      <c r="L35" s="84">
        <v>0</v>
      </c>
      <c r="M35" s="84">
        <v>0</v>
      </c>
      <c r="N35" s="84">
        <f>SUM(B35+E35+H35+K35)</f>
        <v>0</v>
      </c>
      <c r="O35" s="84">
        <f t="shared" si="8"/>
        <v>1</v>
      </c>
      <c r="P35" s="1328">
        <f t="shared" ref="P35:P47" si="10">SUM(N35+O35)</f>
        <v>1</v>
      </c>
      <c r="Q35" s="169"/>
      <c r="R35" s="169"/>
    </row>
    <row r="36" spans="1:18" ht="24.95" customHeight="1" x14ac:dyDescent="0.35">
      <c r="A36" s="1422" t="s">
        <v>63</v>
      </c>
      <c r="B36" s="84">
        <f>B58+B79</f>
        <v>0</v>
      </c>
      <c r="C36" s="84">
        <v>0</v>
      </c>
      <c r="D36" s="84">
        <v>0</v>
      </c>
      <c r="E36" s="84">
        <f>E58+E79</f>
        <v>0</v>
      </c>
      <c r="F36" s="84">
        <v>0</v>
      </c>
      <c r="G36" s="84">
        <v>0</v>
      </c>
      <c r="H36" s="84">
        <f>H58+H79</f>
        <v>0</v>
      </c>
      <c r="I36" s="84">
        <v>0</v>
      </c>
      <c r="J36" s="84">
        <v>0</v>
      </c>
      <c r="K36" s="84">
        <f>K58+K79</f>
        <v>0</v>
      </c>
      <c r="L36" s="84">
        <v>0</v>
      </c>
      <c r="M36" s="84">
        <v>0</v>
      </c>
      <c r="N36" s="84">
        <f>N58+N79</f>
        <v>0</v>
      </c>
      <c r="O36" s="84">
        <f>SUM(C36+F36+I36)</f>
        <v>0</v>
      </c>
      <c r="P36" s="1328">
        <f t="shared" si="10"/>
        <v>0</v>
      </c>
      <c r="Q36" s="169"/>
      <c r="R36" s="169"/>
    </row>
    <row r="37" spans="1:18" ht="24.75" customHeight="1" x14ac:dyDescent="0.35">
      <c r="A37" s="1423" t="s">
        <v>64</v>
      </c>
      <c r="B37" s="84">
        <f>B59+B80</f>
        <v>0</v>
      </c>
      <c r="C37" s="84">
        <v>0</v>
      </c>
      <c r="D37" s="84">
        <f>SUM(B37+C37)</f>
        <v>0</v>
      </c>
      <c r="E37" s="84">
        <f>E59+E80</f>
        <v>0</v>
      </c>
      <c r="F37" s="84">
        <v>0</v>
      </c>
      <c r="G37" s="84">
        <f>SUM(E37+F37)</f>
        <v>0</v>
      </c>
      <c r="H37" s="84">
        <f>H59+H80</f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f>SUM(B37+E37+H37+K37)</f>
        <v>0</v>
      </c>
      <c r="O37" s="84">
        <f>SUM(C37+F37+I37+L37)</f>
        <v>0</v>
      </c>
      <c r="P37" s="1328">
        <f t="shared" si="10"/>
        <v>0</v>
      </c>
      <c r="Q37" s="169"/>
      <c r="R37" s="169"/>
    </row>
    <row r="38" spans="1:18" s="259" customFormat="1" ht="24.75" customHeight="1" x14ac:dyDescent="0.35">
      <c r="A38" s="1329" t="s">
        <v>51</v>
      </c>
      <c r="B38" s="191">
        <f t="shared" ref="B38:M38" si="11">SUM(B39:B47)</f>
        <v>89</v>
      </c>
      <c r="C38" s="191">
        <f t="shared" si="11"/>
        <v>203</v>
      </c>
      <c r="D38" s="191">
        <f t="shared" si="11"/>
        <v>292</v>
      </c>
      <c r="E38" s="191">
        <f t="shared" si="11"/>
        <v>93</v>
      </c>
      <c r="F38" s="191">
        <f t="shared" si="11"/>
        <v>154</v>
      </c>
      <c r="G38" s="191">
        <f t="shared" si="11"/>
        <v>247</v>
      </c>
      <c r="H38" s="191">
        <f t="shared" si="11"/>
        <v>106</v>
      </c>
      <c r="I38" s="191">
        <f t="shared" si="11"/>
        <v>133</v>
      </c>
      <c r="J38" s="191">
        <f t="shared" si="11"/>
        <v>239</v>
      </c>
      <c r="K38" s="191">
        <f t="shared" si="11"/>
        <v>77</v>
      </c>
      <c r="L38" s="191">
        <f t="shared" si="11"/>
        <v>65</v>
      </c>
      <c r="M38" s="191">
        <f t="shared" si="11"/>
        <v>142</v>
      </c>
      <c r="N38" s="191">
        <f>SUM(B38+E38+H38+K38)</f>
        <v>365</v>
      </c>
      <c r="O38" s="191">
        <f>SUM(C38+F38+I38+L38)</f>
        <v>555</v>
      </c>
      <c r="P38" s="1325">
        <f t="shared" si="10"/>
        <v>920</v>
      </c>
      <c r="Q38" s="261"/>
      <c r="R38" s="261"/>
    </row>
    <row r="39" spans="1:18" ht="23.25" customHeight="1" x14ac:dyDescent="0.35">
      <c r="A39" s="1326" t="s">
        <v>57</v>
      </c>
      <c r="B39" s="84">
        <v>15</v>
      </c>
      <c r="C39" s="84">
        <v>13</v>
      </c>
      <c r="D39" s="84">
        <f t="shared" ref="D39:D47" si="12">SUM(B39:C39)</f>
        <v>28</v>
      </c>
      <c r="E39" s="84">
        <f>E61+E82</f>
        <v>0</v>
      </c>
      <c r="F39" s="84">
        <v>28</v>
      </c>
      <c r="G39" s="84">
        <v>28</v>
      </c>
      <c r="H39" s="84">
        <f>H61+H82</f>
        <v>0</v>
      </c>
      <c r="I39" s="84">
        <v>21</v>
      </c>
      <c r="J39" s="84">
        <v>21</v>
      </c>
      <c r="K39" s="84">
        <f>K61+K82</f>
        <v>0</v>
      </c>
      <c r="L39" s="84">
        <v>0</v>
      </c>
      <c r="M39" s="84">
        <v>0</v>
      </c>
      <c r="N39" s="84">
        <f>N61+N82</f>
        <v>0</v>
      </c>
      <c r="O39" s="84">
        <f>SUM(D39+G39+J39)</f>
        <v>77</v>
      </c>
      <c r="P39" s="1328">
        <f t="shared" si="10"/>
        <v>77</v>
      </c>
      <c r="Q39" s="169"/>
      <c r="R39" s="169"/>
    </row>
    <row r="40" spans="1:18" ht="24.75" customHeight="1" x14ac:dyDescent="0.35">
      <c r="A40" s="1422" t="s">
        <v>58</v>
      </c>
      <c r="B40" s="84">
        <v>0</v>
      </c>
      <c r="C40" s="84">
        <v>30</v>
      </c>
      <c r="D40" s="84">
        <f t="shared" si="12"/>
        <v>30</v>
      </c>
      <c r="E40" s="84">
        <v>1</v>
      </c>
      <c r="F40" s="84">
        <v>37</v>
      </c>
      <c r="G40" s="84">
        <f>SUM(E40:F40)</f>
        <v>38</v>
      </c>
      <c r="H40" s="84">
        <v>19</v>
      </c>
      <c r="I40" s="84">
        <v>24</v>
      </c>
      <c r="J40" s="84">
        <f>SUM(H40:I40)</f>
        <v>43</v>
      </c>
      <c r="K40" s="84">
        <v>0</v>
      </c>
      <c r="L40" s="84">
        <v>0</v>
      </c>
      <c r="M40" s="84">
        <v>0</v>
      </c>
      <c r="N40" s="84">
        <f>SUM(B40+E40+H40)</f>
        <v>20</v>
      </c>
      <c r="O40" s="84">
        <f>SUM(C40+F40+I40)</f>
        <v>91</v>
      </c>
      <c r="P40" s="1328">
        <f t="shared" si="10"/>
        <v>111</v>
      </c>
      <c r="Q40" s="169"/>
      <c r="R40" s="169"/>
    </row>
    <row r="41" spans="1:18" ht="51.75" customHeight="1" x14ac:dyDescent="0.35">
      <c r="A41" s="1422" t="s">
        <v>117</v>
      </c>
      <c r="B41" s="84">
        <v>0</v>
      </c>
      <c r="C41" s="84">
        <v>22</v>
      </c>
      <c r="D41" s="84">
        <f t="shared" si="12"/>
        <v>22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f>SUM(E41+H41+K41)</f>
        <v>0</v>
      </c>
      <c r="O41" s="84">
        <f>SUM(C41+F41+I41+L41)</f>
        <v>22</v>
      </c>
      <c r="P41" s="1328">
        <f t="shared" si="10"/>
        <v>22</v>
      </c>
      <c r="Q41" s="169"/>
      <c r="R41" s="169"/>
    </row>
    <row r="42" spans="1:18" ht="27" customHeight="1" x14ac:dyDescent="0.35">
      <c r="A42" s="1422" t="s">
        <v>96</v>
      </c>
      <c r="B42" s="84">
        <v>24</v>
      </c>
      <c r="C42" s="84">
        <v>23</v>
      </c>
      <c r="D42" s="84">
        <v>47</v>
      </c>
      <c r="E42" s="84">
        <v>28</v>
      </c>
      <c r="F42" s="84">
        <v>12</v>
      </c>
      <c r="G42" s="84">
        <f>SUM(E42:F42)</f>
        <v>40</v>
      </c>
      <c r="H42" s="84">
        <v>0</v>
      </c>
      <c r="I42" s="84">
        <v>0</v>
      </c>
      <c r="J42" s="84">
        <f>SUM(H42:I42)</f>
        <v>0</v>
      </c>
      <c r="K42" s="84">
        <v>0</v>
      </c>
      <c r="L42" s="84">
        <v>0</v>
      </c>
      <c r="M42" s="84">
        <f>SUM(K42+L42)</f>
        <v>0</v>
      </c>
      <c r="N42" s="84">
        <f>SUM(B42+E42+H42+K42)</f>
        <v>52</v>
      </c>
      <c r="O42" s="84">
        <f>SUM(C42+F42+I42+L42)</f>
        <v>35</v>
      </c>
      <c r="P42" s="1328">
        <f t="shared" si="10"/>
        <v>87</v>
      </c>
      <c r="Q42" s="257"/>
      <c r="R42" s="257"/>
    </row>
    <row r="43" spans="1:18" ht="27" customHeight="1" x14ac:dyDescent="0.35">
      <c r="A43" s="1422" t="s">
        <v>60</v>
      </c>
      <c r="B43" s="84">
        <v>0</v>
      </c>
      <c r="C43" s="84">
        <v>0</v>
      </c>
      <c r="D43" s="84">
        <f t="shared" si="12"/>
        <v>0</v>
      </c>
      <c r="E43" s="84">
        <v>0</v>
      </c>
      <c r="F43" s="84">
        <v>0</v>
      </c>
      <c r="G43" s="84">
        <f>SUM(E43:F43)</f>
        <v>0</v>
      </c>
      <c r="H43" s="84">
        <v>28</v>
      </c>
      <c r="I43" s="84">
        <v>13</v>
      </c>
      <c r="J43" s="84">
        <f>SUM(H43:I43)</f>
        <v>41</v>
      </c>
      <c r="K43" s="84">
        <v>25</v>
      </c>
      <c r="L43" s="84">
        <v>12</v>
      </c>
      <c r="M43" s="84">
        <f>SUM(K43+L43)</f>
        <v>37</v>
      </c>
      <c r="N43" s="84">
        <f>SUM(B43+E43+H43+K43)</f>
        <v>53</v>
      </c>
      <c r="O43" s="84">
        <f>SUM(C43+F43+I43+L43)</f>
        <v>25</v>
      </c>
      <c r="P43" s="1328">
        <f t="shared" si="10"/>
        <v>78</v>
      </c>
      <c r="Q43" s="169"/>
      <c r="R43" s="169"/>
    </row>
    <row r="44" spans="1:18" x14ac:dyDescent="0.35">
      <c r="A44" s="1422" t="s">
        <v>118</v>
      </c>
      <c r="B44" s="84">
        <v>0</v>
      </c>
      <c r="C44" s="84">
        <v>54</v>
      </c>
      <c r="D44" s="84">
        <f t="shared" si="12"/>
        <v>54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f>SUM(K44+L44)</f>
        <v>0</v>
      </c>
      <c r="N44" s="84">
        <f>SUM(B44+E44+H44+K44)</f>
        <v>0</v>
      </c>
      <c r="O44" s="84">
        <v>54</v>
      </c>
      <c r="P44" s="1328">
        <f t="shared" si="10"/>
        <v>54</v>
      </c>
      <c r="Q44" s="169"/>
      <c r="R44" s="169"/>
    </row>
    <row r="45" spans="1:18" ht="24.95" customHeight="1" x14ac:dyDescent="0.35">
      <c r="A45" s="1422" t="s">
        <v>62</v>
      </c>
      <c r="B45" s="84">
        <v>40</v>
      </c>
      <c r="C45" s="84">
        <v>9</v>
      </c>
      <c r="D45" s="84">
        <v>49</v>
      </c>
      <c r="E45" s="84">
        <v>51</v>
      </c>
      <c r="F45" s="84">
        <v>35</v>
      </c>
      <c r="G45" s="84">
        <f>SUM(E45:F45)</f>
        <v>86</v>
      </c>
      <c r="H45" s="84">
        <v>45</v>
      </c>
      <c r="I45" s="84">
        <v>34</v>
      </c>
      <c r="J45" s="84">
        <f>SUM(H45:I45)</f>
        <v>79</v>
      </c>
      <c r="K45" s="84">
        <v>39</v>
      </c>
      <c r="L45" s="84">
        <v>23</v>
      </c>
      <c r="M45" s="84">
        <f>SUM(K45+L45)</f>
        <v>62</v>
      </c>
      <c r="N45" s="84">
        <f>SUM(B45+E45+H45+K45)</f>
        <v>175</v>
      </c>
      <c r="O45" s="84">
        <f>SUM(C45+F45+I45+L45)</f>
        <v>101</v>
      </c>
      <c r="P45" s="1328">
        <f t="shared" si="10"/>
        <v>276</v>
      </c>
      <c r="Q45" s="169"/>
      <c r="R45" s="169"/>
    </row>
    <row r="46" spans="1:18" ht="24.75" customHeight="1" x14ac:dyDescent="0.35">
      <c r="A46" s="1422" t="s">
        <v>63</v>
      </c>
      <c r="B46" s="84">
        <v>0</v>
      </c>
      <c r="C46" s="84">
        <v>23</v>
      </c>
      <c r="D46" s="84">
        <v>23</v>
      </c>
      <c r="E46" s="84">
        <f>E68+E88</f>
        <v>0</v>
      </c>
      <c r="F46" s="84">
        <v>19</v>
      </c>
      <c r="G46" s="84">
        <v>19</v>
      </c>
      <c r="H46" s="84">
        <f>H68+H88</f>
        <v>0</v>
      </c>
      <c r="I46" s="84">
        <v>16</v>
      </c>
      <c r="J46" s="84">
        <v>16</v>
      </c>
      <c r="K46" s="84">
        <f>K68+K88</f>
        <v>0</v>
      </c>
      <c r="L46" s="84">
        <v>0</v>
      </c>
      <c r="M46" s="84">
        <v>0</v>
      </c>
      <c r="N46" s="84">
        <f>N68+N88</f>
        <v>0</v>
      </c>
      <c r="O46" s="84">
        <f>SUM(C46+F46+I46+L46)</f>
        <v>58</v>
      </c>
      <c r="P46" s="1328">
        <f t="shared" si="10"/>
        <v>58</v>
      </c>
      <c r="Q46" s="169"/>
      <c r="R46" s="169"/>
    </row>
    <row r="47" spans="1:18" ht="24.95" customHeight="1" thickBot="1" x14ac:dyDescent="0.4">
      <c r="A47" s="1431" t="s">
        <v>64</v>
      </c>
      <c r="B47" s="1353">
        <v>10</v>
      </c>
      <c r="C47" s="1353">
        <v>29</v>
      </c>
      <c r="D47" s="1353">
        <f t="shared" si="12"/>
        <v>39</v>
      </c>
      <c r="E47" s="1353">
        <v>13</v>
      </c>
      <c r="F47" s="1353">
        <v>23</v>
      </c>
      <c r="G47" s="1353">
        <f>SUM(E47+F47)</f>
        <v>36</v>
      </c>
      <c r="H47" s="1353">
        <v>14</v>
      </c>
      <c r="I47" s="1353">
        <v>25</v>
      </c>
      <c r="J47" s="1353">
        <f>SUM(H47+I47)</f>
        <v>39</v>
      </c>
      <c r="K47" s="1353">
        <v>13</v>
      </c>
      <c r="L47" s="1353">
        <v>30</v>
      </c>
      <c r="M47" s="1353">
        <f>SUM(K47+L47)</f>
        <v>43</v>
      </c>
      <c r="N47" s="1353">
        <f>SUM(B47+E47+H47+K47)</f>
        <v>50</v>
      </c>
      <c r="O47" s="1353">
        <f>SUM(C47+F47+I47+L47)</f>
        <v>107</v>
      </c>
      <c r="P47" s="1354">
        <f t="shared" si="10"/>
        <v>157</v>
      </c>
      <c r="Q47" s="169"/>
      <c r="R47" s="169"/>
    </row>
    <row r="48" spans="1:18" ht="24.95" customHeight="1" thickBot="1" x14ac:dyDescent="0.4">
      <c r="A48" s="1437" t="s">
        <v>6</v>
      </c>
      <c r="B48" s="1072">
        <f>B29+B38</f>
        <v>89</v>
      </c>
      <c r="C48" s="1072">
        <f t="shared" ref="C48:M48" si="13">C29+C38</f>
        <v>203</v>
      </c>
      <c r="D48" s="1072">
        <f t="shared" si="13"/>
        <v>292</v>
      </c>
      <c r="E48" s="1072">
        <f t="shared" si="13"/>
        <v>93</v>
      </c>
      <c r="F48" s="1072">
        <f t="shared" si="13"/>
        <v>154</v>
      </c>
      <c r="G48" s="1072">
        <f t="shared" si="13"/>
        <v>247</v>
      </c>
      <c r="H48" s="1072">
        <f t="shared" si="13"/>
        <v>106</v>
      </c>
      <c r="I48" s="1072">
        <f t="shared" si="13"/>
        <v>134</v>
      </c>
      <c r="J48" s="1072">
        <f t="shared" si="13"/>
        <v>240</v>
      </c>
      <c r="K48" s="1072">
        <f t="shared" si="13"/>
        <v>77</v>
      </c>
      <c r="L48" s="1072">
        <f t="shared" si="13"/>
        <v>65</v>
      </c>
      <c r="M48" s="1072">
        <f t="shared" si="13"/>
        <v>142</v>
      </c>
      <c r="N48" s="1072">
        <f>SUM(N29+N38)</f>
        <v>365</v>
      </c>
      <c r="O48" s="1072">
        <f>SUM(O29+O38)</f>
        <v>556</v>
      </c>
      <c r="P48" s="1438">
        <f>SUM(P29+P38)</f>
        <v>921</v>
      </c>
      <c r="Q48" s="169"/>
      <c r="R48" s="169"/>
    </row>
    <row r="49" spans="1:18" ht="24.95" customHeight="1" x14ac:dyDescent="0.35">
      <c r="A49" s="1442" t="s">
        <v>15</v>
      </c>
      <c r="B49" s="1350"/>
      <c r="C49" s="1350"/>
      <c r="D49" s="1350"/>
      <c r="E49" s="1350"/>
      <c r="F49" s="1350"/>
      <c r="G49" s="1350"/>
      <c r="H49" s="1350"/>
      <c r="I49" s="1350"/>
      <c r="J49" s="1350"/>
      <c r="K49" s="1350"/>
      <c r="L49" s="1350"/>
      <c r="M49" s="1350"/>
      <c r="N49" s="1443"/>
      <c r="O49" s="1443"/>
      <c r="P49" s="1444"/>
      <c r="Q49" s="262"/>
      <c r="R49" s="262"/>
    </row>
    <row r="50" spans="1:18" s="259" customFormat="1" ht="32.25" customHeight="1" x14ac:dyDescent="0.35">
      <c r="A50" s="1324" t="s">
        <v>50</v>
      </c>
      <c r="B50" s="191">
        <f>SUM(B51:B58)</f>
        <v>0</v>
      </c>
      <c r="C50" s="191">
        <f>SUM(C51:C58)</f>
        <v>0</v>
      </c>
      <c r="D50" s="191">
        <f>B50+C50</f>
        <v>0</v>
      </c>
      <c r="E50" s="191">
        <f>SUM(E51:E58)</f>
        <v>0</v>
      </c>
      <c r="F50" s="191">
        <f>SUM(F51:F58)</f>
        <v>0</v>
      </c>
      <c r="G50" s="191">
        <f>SUM(E50:F50)</f>
        <v>0</v>
      </c>
      <c r="H50" s="191">
        <f>SUM(H51:H58)</f>
        <v>0</v>
      </c>
      <c r="I50" s="191">
        <f>SUM(I51:I58)</f>
        <v>0</v>
      </c>
      <c r="J50" s="191">
        <f>H50+I50</f>
        <v>0</v>
      </c>
      <c r="K50" s="191">
        <f>SUM(K51:K58)</f>
        <v>0</v>
      </c>
      <c r="L50" s="191">
        <f>SUM(L51:L58)</f>
        <v>0</v>
      </c>
      <c r="M50" s="191">
        <f>SUM(K50:L50)</f>
        <v>0</v>
      </c>
      <c r="N50" s="192">
        <f>B50+E50+H50+K50</f>
        <v>0</v>
      </c>
      <c r="O50" s="192">
        <f>C50+F50+I50+L50</f>
        <v>0</v>
      </c>
      <c r="P50" s="779">
        <f>N50+O50</f>
        <v>0</v>
      </c>
      <c r="Q50" s="263"/>
      <c r="R50" s="263"/>
    </row>
    <row r="51" spans="1:18" ht="32.25" customHeight="1" x14ac:dyDescent="0.35">
      <c r="A51" s="1326" t="s">
        <v>57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193">
        <f t="shared" ref="N51:O58" si="14">B51+E51+H51+K51</f>
        <v>0</v>
      </c>
      <c r="O51" s="193">
        <f t="shared" si="14"/>
        <v>0</v>
      </c>
      <c r="P51" s="1331">
        <f t="shared" ref="P51:P58" si="15">N51+O51</f>
        <v>0</v>
      </c>
      <c r="Q51" s="264"/>
      <c r="R51" s="264"/>
    </row>
    <row r="52" spans="1:18" ht="32.25" customHeight="1" x14ac:dyDescent="0.35">
      <c r="A52" s="1422" t="s">
        <v>58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93">
        <f t="shared" si="14"/>
        <v>0</v>
      </c>
      <c r="O52" s="193">
        <f t="shared" si="14"/>
        <v>0</v>
      </c>
      <c r="P52" s="1331">
        <f t="shared" si="15"/>
        <v>0</v>
      </c>
      <c r="Q52" s="264"/>
      <c r="R52" s="264"/>
    </row>
    <row r="53" spans="1:18" ht="44.25" customHeight="1" x14ac:dyDescent="0.35">
      <c r="A53" s="1422" t="s">
        <v>59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193">
        <f>B53+E53+H53+K53</f>
        <v>0</v>
      </c>
      <c r="O53" s="193">
        <f t="shared" si="14"/>
        <v>0</v>
      </c>
      <c r="P53" s="1331">
        <f t="shared" si="15"/>
        <v>0</v>
      </c>
      <c r="Q53" s="264"/>
      <c r="R53" s="264"/>
    </row>
    <row r="54" spans="1:18" ht="32.25" customHeight="1" x14ac:dyDescent="0.35">
      <c r="A54" s="1422" t="s">
        <v>60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93">
        <v>0</v>
      </c>
      <c r="O54" s="193">
        <f t="shared" si="14"/>
        <v>0</v>
      </c>
      <c r="P54" s="1331">
        <f t="shared" si="15"/>
        <v>0</v>
      </c>
      <c r="Q54" s="264"/>
      <c r="R54" s="264"/>
    </row>
    <row r="55" spans="1:18" ht="32.25" customHeight="1" x14ac:dyDescent="0.35">
      <c r="A55" s="1422" t="s">
        <v>61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93">
        <f t="shared" si="14"/>
        <v>0</v>
      </c>
      <c r="O55" s="193">
        <f t="shared" si="14"/>
        <v>0</v>
      </c>
      <c r="P55" s="1331">
        <f t="shared" si="15"/>
        <v>0</v>
      </c>
      <c r="Q55" s="264"/>
      <c r="R55" s="264"/>
    </row>
    <row r="56" spans="1:18" ht="32.25" customHeight="1" x14ac:dyDescent="0.35">
      <c r="A56" s="1422" t="s">
        <v>62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93">
        <f t="shared" si="14"/>
        <v>0</v>
      </c>
      <c r="O56" s="193">
        <f t="shared" si="14"/>
        <v>0</v>
      </c>
      <c r="P56" s="1331">
        <f t="shared" si="15"/>
        <v>0</v>
      </c>
      <c r="Q56" s="264"/>
      <c r="R56" s="264"/>
    </row>
    <row r="57" spans="1:18" ht="32.25" customHeight="1" x14ac:dyDescent="0.35">
      <c r="A57" s="1422" t="s">
        <v>63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93">
        <f t="shared" si="14"/>
        <v>0</v>
      </c>
      <c r="O57" s="193">
        <f t="shared" si="14"/>
        <v>0</v>
      </c>
      <c r="P57" s="1331">
        <f t="shared" si="15"/>
        <v>0</v>
      </c>
      <c r="Q57" s="264"/>
      <c r="R57" s="264"/>
    </row>
    <row r="58" spans="1:18" ht="26.25" customHeight="1" x14ac:dyDescent="0.35">
      <c r="A58" s="1423" t="s">
        <v>64</v>
      </c>
      <c r="B58" s="22">
        <v>0</v>
      </c>
      <c r="C58" s="22">
        <v>0</v>
      </c>
      <c r="D58" s="22">
        <f>C58+B58</f>
        <v>0</v>
      </c>
      <c r="E58" s="22">
        <v>0</v>
      </c>
      <c r="F58" s="22">
        <v>0</v>
      </c>
      <c r="G58" s="22">
        <f>SUM(E58:F58)</f>
        <v>0</v>
      </c>
      <c r="H58" s="22">
        <v>0</v>
      </c>
      <c r="I58" s="22">
        <v>0</v>
      </c>
      <c r="J58" s="22">
        <f>H58+I58</f>
        <v>0</v>
      </c>
      <c r="K58" s="22">
        <v>0</v>
      </c>
      <c r="L58" s="22">
        <v>0</v>
      </c>
      <c r="M58" s="22">
        <f>SUM(K58:L58)</f>
        <v>0</v>
      </c>
      <c r="N58" s="193">
        <f t="shared" si="14"/>
        <v>0</v>
      </c>
      <c r="O58" s="193">
        <f t="shared" si="14"/>
        <v>0</v>
      </c>
      <c r="P58" s="1331">
        <f t="shared" si="15"/>
        <v>0</v>
      </c>
      <c r="Q58" s="262"/>
      <c r="R58" s="262"/>
    </row>
    <row r="59" spans="1:18" s="259" customFormat="1" ht="30.75" customHeight="1" x14ac:dyDescent="0.35">
      <c r="A59" s="1329" t="s">
        <v>51</v>
      </c>
      <c r="B59" s="191">
        <f>SUM(B60:B67)</f>
        <v>0</v>
      </c>
      <c r="C59" s="191">
        <f>SUM(C60:C67)</f>
        <v>0</v>
      </c>
      <c r="D59" s="191">
        <f>B59+C59</f>
        <v>0</v>
      </c>
      <c r="E59" s="191">
        <f>SUM(E60:E67)</f>
        <v>0</v>
      </c>
      <c r="F59" s="191">
        <f>SUM(F60:F67)</f>
        <v>0</v>
      </c>
      <c r="G59" s="191">
        <f>E59+F59</f>
        <v>0</v>
      </c>
      <c r="H59" s="191">
        <f>SUM(H60:H67)</f>
        <v>0</v>
      </c>
      <c r="I59" s="191">
        <f>SUM(I60:I67)</f>
        <v>0</v>
      </c>
      <c r="J59" s="191">
        <f>H59+I59</f>
        <v>0</v>
      </c>
      <c r="K59" s="191">
        <f>SUM(K60:K67)</f>
        <v>0</v>
      </c>
      <c r="L59" s="191">
        <f>SUM(L60:L67)</f>
        <v>0</v>
      </c>
      <c r="M59" s="191">
        <f>K59+L59</f>
        <v>0</v>
      </c>
      <c r="N59" s="192">
        <f>B59+E59+H59+K59</f>
        <v>0</v>
      </c>
      <c r="O59" s="192">
        <f>C59+F59+I59+L59</f>
        <v>0</v>
      </c>
      <c r="P59" s="779">
        <f>O59+N59</f>
        <v>0</v>
      </c>
      <c r="Q59" s="265"/>
      <c r="R59" s="265"/>
    </row>
    <row r="60" spans="1:18" ht="30.75" customHeight="1" x14ac:dyDescent="0.35">
      <c r="A60" s="1326" t="s">
        <v>57</v>
      </c>
      <c r="B60" s="85">
        <v>0</v>
      </c>
      <c r="C60" s="85">
        <v>0</v>
      </c>
      <c r="D60" s="85">
        <f t="shared" ref="D60:D67" si="16">B60+C60</f>
        <v>0</v>
      </c>
      <c r="E60" s="85">
        <v>0</v>
      </c>
      <c r="F60" s="85">
        <v>0</v>
      </c>
      <c r="G60" s="85">
        <f t="shared" ref="G60:G67" si="17">E60+F60</f>
        <v>0</v>
      </c>
      <c r="H60" s="85">
        <v>0</v>
      </c>
      <c r="I60" s="85">
        <v>0</v>
      </c>
      <c r="J60" s="85">
        <f t="shared" ref="J60:J67" si="18">H60+I60</f>
        <v>0</v>
      </c>
      <c r="K60" s="85">
        <v>0</v>
      </c>
      <c r="L60" s="85">
        <v>0</v>
      </c>
      <c r="M60" s="85">
        <f t="shared" ref="M60:M67" si="19">K60+L60</f>
        <v>0</v>
      </c>
      <c r="N60" s="88">
        <f>SUM(B60,E60,H60,K60)</f>
        <v>0</v>
      </c>
      <c r="O60" s="88">
        <f>SUM(C60,F60,I60,L60)</f>
        <v>0</v>
      </c>
      <c r="P60" s="1332">
        <f t="shared" ref="P60:P67" si="20">O60+N60</f>
        <v>0</v>
      </c>
      <c r="Q60" s="262"/>
      <c r="R60" s="262"/>
    </row>
    <row r="61" spans="1:18" ht="30.75" customHeight="1" x14ac:dyDescent="0.35">
      <c r="A61" s="1422" t="s">
        <v>58</v>
      </c>
      <c r="B61" s="85">
        <v>0</v>
      </c>
      <c r="C61" s="85">
        <v>0</v>
      </c>
      <c r="D61" s="85">
        <f t="shared" si="16"/>
        <v>0</v>
      </c>
      <c r="E61" s="85">
        <v>0</v>
      </c>
      <c r="F61" s="85">
        <v>0</v>
      </c>
      <c r="G61" s="85">
        <f t="shared" si="17"/>
        <v>0</v>
      </c>
      <c r="H61" s="85">
        <v>0</v>
      </c>
      <c r="I61" s="85">
        <v>0</v>
      </c>
      <c r="J61" s="85">
        <f t="shared" si="18"/>
        <v>0</v>
      </c>
      <c r="K61" s="85">
        <v>0</v>
      </c>
      <c r="L61" s="85">
        <v>0</v>
      </c>
      <c r="M61" s="85">
        <f t="shared" si="19"/>
        <v>0</v>
      </c>
      <c r="N61" s="88">
        <f t="shared" ref="N61:O67" si="21">SUM(B61,E61,H61,K61)</f>
        <v>0</v>
      </c>
      <c r="O61" s="88">
        <f t="shared" si="21"/>
        <v>0</v>
      </c>
      <c r="P61" s="1332">
        <f t="shared" si="20"/>
        <v>0</v>
      </c>
      <c r="Q61" s="262"/>
      <c r="R61" s="262"/>
    </row>
    <row r="62" spans="1:18" ht="41.25" customHeight="1" x14ac:dyDescent="0.35">
      <c r="A62" s="1422" t="s">
        <v>59</v>
      </c>
      <c r="B62" s="85">
        <v>0</v>
      </c>
      <c r="C62" s="85">
        <v>0</v>
      </c>
      <c r="D62" s="85">
        <f t="shared" si="16"/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f t="shared" si="18"/>
        <v>0</v>
      </c>
      <c r="K62" s="85">
        <v>0</v>
      </c>
      <c r="L62" s="85">
        <v>0</v>
      </c>
      <c r="M62" s="85">
        <v>0</v>
      </c>
      <c r="N62" s="88">
        <f t="shared" si="21"/>
        <v>0</v>
      </c>
      <c r="O62" s="88">
        <f t="shared" si="21"/>
        <v>0</v>
      </c>
      <c r="P62" s="1332">
        <f t="shared" si="20"/>
        <v>0</v>
      </c>
      <c r="Q62" s="262"/>
      <c r="R62" s="262"/>
    </row>
    <row r="63" spans="1:18" ht="30.75" customHeight="1" x14ac:dyDescent="0.35">
      <c r="A63" s="1422" t="s">
        <v>60</v>
      </c>
      <c r="B63" s="85">
        <v>0</v>
      </c>
      <c r="C63" s="85">
        <v>0</v>
      </c>
      <c r="D63" s="85">
        <f t="shared" si="16"/>
        <v>0</v>
      </c>
      <c r="E63" s="85">
        <v>0</v>
      </c>
      <c r="F63" s="85">
        <v>0</v>
      </c>
      <c r="G63" s="85">
        <f t="shared" si="17"/>
        <v>0</v>
      </c>
      <c r="H63" s="85">
        <v>0</v>
      </c>
      <c r="I63" s="85">
        <v>0</v>
      </c>
      <c r="J63" s="85">
        <f t="shared" si="18"/>
        <v>0</v>
      </c>
      <c r="K63" s="85">
        <v>0</v>
      </c>
      <c r="L63" s="85">
        <v>0</v>
      </c>
      <c r="M63" s="85">
        <f t="shared" si="19"/>
        <v>0</v>
      </c>
      <c r="N63" s="88">
        <f t="shared" si="21"/>
        <v>0</v>
      </c>
      <c r="O63" s="88">
        <f t="shared" si="21"/>
        <v>0</v>
      </c>
      <c r="P63" s="1332">
        <f t="shared" si="20"/>
        <v>0</v>
      </c>
      <c r="Q63" s="262"/>
      <c r="R63" s="262"/>
    </row>
    <row r="64" spans="1:18" ht="30.75" customHeight="1" x14ac:dyDescent="0.35">
      <c r="A64" s="1422" t="s">
        <v>61</v>
      </c>
      <c r="B64" s="85">
        <v>0</v>
      </c>
      <c r="C64" s="85">
        <v>0</v>
      </c>
      <c r="D64" s="85">
        <v>0</v>
      </c>
      <c r="E64" s="85">
        <v>0</v>
      </c>
      <c r="F64" s="85">
        <v>0</v>
      </c>
      <c r="G64" s="85">
        <f t="shared" si="17"/>
        <v>0</v>
      </c>
      <c r="H64" s="85">
        <v>0</v>
      </c>
      <c r="I64" s="85">
        <v>0</v>
      </c>
      <c r="J64" s="85">
        <f t="shared" si="18"/>
        <v>0</v>
      </c>
      <c r="K64" s="85">
        <v>0</v>
      </c>
      <c r="L64" s="85">
        <v>0</v>
      </c>
      <c r="M64" s="85">
        <f t="shared" si="19"/>
        <v>0</v>
      </c>
      <c r="N64" s="88">
        <f>SUM(B64,E64,H64,K64)</f>
        <v>0</v>
      </c>
      <c r="O64" s="88">
        <f>SUM(C64,F64,I64,L64)</f>
        <v>0</v>
      </c>
      <c r="P64" s="1332">
        <f t="shared" si="20"/>
        <v>0</v>
      </c>
      <c r="Q64" s="262"/>
      <c r="R64" s="262"/>
    </row>
    <row r="65" spans="1:18" ht="30.75" customHeight="1" x14ac:dyDescent="0.35">
      <c r="A65" s="1422" t="s">
        <v>62</v>
      </c>
      <c r="B65" s="85">
        <v>0</v>
      </c>
      <c r="C65" s="85">
        <v>0</v>
      </c>
      <c r="D65" s="85">
        <f t="shared" si="16"/>
        <v>0</v>
      </c>
      <c r="E65" s="85">
        <v>0</v>
      </c>
      <c r="F65" s="85">
        <v>0</v>
      </c>
      <c r="G65" s="85">
        <f t="shared" si="17"/>
        <v>0</v>
      </c>
      <c r="H65" s="85">
        <v>0</v>
      </c>
      <c r="I65" s="85">
        <v>0</v>
      </c>
      <c r="J65" s="85">
        <f t="shared" si="18"/>
        <v>0</v>
      </c>
      <c r="K65" s="85">
        <v>0</v>
      </c>
      <c r="L65" s="85">
        <v>0</v>
      </c>
      <c r="M65" s="85">
        <f t="shared" si="19"/>
        <v>0</v>
      </c>
      <c r="N65" s="88">
        <f t="shared" si="21"/>
        <v>0</v>
      </c>
      <c r="O65" s="88">
        <f t="shared" si="21"/>
        <v>0</v>
      </c>
      <c r="P65" s="1332">
        <f t="shared" si="20"/>
        <v>0</v>
      </c>
      <c r="Q65" s="262"/>
      <c r="R65" s="262"/>
    </row>
    <row r="66" spans="1:18" ht="30.75" customHeight="1" x14ac:dyDescent="0.35">
      <c r="A66" s="1422" t="s">
        <v>63</v>
      </c>
      <c r="B66" s="85">
        <v>0</v>
      </c>
      <c r="C66" s="85">
        <v>0</v>
      </c>
      <c r="D66" s="85">
        <f t="shared" si="16"/>
        <v>0</v>
      </c>
      <c r="E66" s="85">
        <v>0</v>
      </c>
      <c r="F66" s="85">
        <v>0</v>
      </c>
      <c r="G66" s="85">
        <f t="shared" si="17"/>
        <v>0</v>
      </c>
      <c r="H66" s="85">
        <v>0</v>
      </c>
      <c r="I66" s="85">
        <v>0</v>
      </c>
      <c r="J66" s="85">
        <f t="shared" si="18"/>
        <v>0</v>
      </c>
      <c r="K66" s="85">
        <v>0</v>
      </c>
      <c r="L66" s="85">
        <v>0</v>
      </c>
      <c r="M66" s="85">
        <f t="shared" si="19"/>
        <v>0</v>
      </c>
      <c r="N66" s="88">
        <f t="shared" si="21"/>
        <v>0</v>
      </c>
      <c r="O66" s="88">
        <f t="shared" si="21"/>
        <v>0</v>
      </c>
      <c r="P66" s="1332">
        <f t="shared" si="20"/>
        <v>0</v>
      </c>
      <c r="Q66" s="262"/>
      <c r="R66" s="262"/>
    </row>
    <row r="67" spans="1:18" ht="24.95" customHeight="1" x14ac:dyDescent="0.35">
      <c r="A67" s="1423" t="s">
        <v>64</v>
      </c>
      <c r="B67" s="85">
        <v>0</v>
      </c>
      <c r="C67" s="85">
        <v>0</v>
      </c>
      <c r="D67" s="85">
        <f t="shared" si="16"/>
        <v>0</v>
      </c>
      <c r="E67" s="85">
        <v>0</v>
      </c>
      <c r="F67" s="85">
        <v>0</v>
      </c>
      <c r="G67" s="85">
        <f t="shared" si="17"/>
        <v>0</v>
      </c>
      <c r="H67" s="85">
        <v>0</v>
      </c>
      <c r="I67" s="85">
        <v>0</v>
      </c>
      <c r="J67" s="85">
        <f t="shared" si="18"/>
        <v>0</v>
      </c>
      <c r="K67" s="85">
        <v>0</v>
      </c>
      <c r="L67" s="85">
        <v>0</v>
      </c>
      <c r="M67" s="85">
        <f t="shared" si="19"/>
        <v>0</v>
      </c>
      <c r="N67" s="88">
        <f t="shared" si="21"/>
        <v>0</v>
      </c>
      <c r="O67" s="88">
        <f t="shared" si="21"/>
        <v>0</v>
      </c>
      <c r="P67" s="1332">
        <f t="shared" si="20"/>
        <v>0</v>
      </c>
      <c r="Q67" s="169"/>
      <c r="R67" s="169"/>
    </row>
    <row r="68" spans="1:18" ht="30" customHeight="1" thickBot="1" x14ac:dyDescent="0.4">
      <c r="A68" s="1445" t="s">
        <v>11</v>
      </c>
      <c r="B68" s="1446">
        <f>B59+B50</f>
        <v>0</v>
      </c>
      <c r="C68" s="1446">
        <f t="shared" ref="C68:P68" si="22">C59+C50</f>
        <v>0</v>
      </c>
      <c r="D68" s="1446">
        <f t="shared" si="22"/>
        <v>0</v>
      </c>
      <c r="E68" s="1446">
        <f t="shared" si="22"/>
        <v>0</v>
      </c>
      <c r="F68" s="1446">
        <f t="shared" si="22"/>
        <v>0</v>
      </c>
      <c r="G68" s="1446">
        <f t="shared" si="22"/>
        <v>0</v>
      </c>
      <c r="H68" s="1446">
        <f t="shared" si="22"/>
        <v>0</v>
      </c>
      <c r="I68" s="1446">
        <f t="shared" si="22"/>
        <v>0</v>
      </c>
      <c r="J68" s="1446">
        <f t="shared" si="22"/>
        <v>0</v>
      </c>
      <c r="K68" s="1446">
        <f t="shared" si="22"/>
        <v>0</v>
      </c>
      <c r="L68" s="1446">
        <f t="shared" si="22"/>
        <v>0</v>
      </c>
      <c r="M68" s="1446">
        <f t="shared" si="22"/>
        <v>0</v>
      </c>
      <c r="N68" s="1446">
        <f t="shared" si="22"/>
        <v>0</v>
      </c>
      <c r="O68" s="1446">
        <f t="shared" si="22"/>
        <v>0</v>
      </c>
      <c r="P68" s="1447">
        <f t="shared" si="22"/>
        <v>0</v>
      </c>
      <c r="Q68" s="203"/>
      <c r="R68" s="203"/>
    </row>
    <row r="69" spans="1:18" x14ac:dyDescent="0.35">
      <c r="A69" s="1439" t="s">
        <v>8</v>
      </c>
      <c r="B69" s="1440">
        <f>B48</f>
        <v>89</v>
      </c>
      <c r="C69" s="1440">
        <f t="shared" ref="C69:P69" si="23">C48</f>
        <v>203</v>
      </c>
      <c r="D69" s="1440">
        <f t="shared" si="23"/>
        <v>292</v>
      </c>
      <c r="E69" s="1440">
        <f t="shared" si="23"/>
        <v>93</v>
      </c>
      <c r="F69" s="1440">
        <f t="shared" si="23"/>
        <v>154</v>
      </c>
      <c r="G69" s="1440">
        <f t="shared" si="23"/>
        <v>247</v>
      </c>
      <c r="H69" s="1440">
        <f t="shared" si="23"/>
        <v>106</v>
      </c>
      <c r="I69" s="1440">
        <f t="shared" si="23"/>
        <v>134</v>
      </c>
      <c r="J69" s="1440">
        <f t="shared" si="23"/>
        <v>240</v>
      </c>
      <c r="K69" s="1440">
        <f t="shared" si="23"/>
        <v>77</v>
      </c>
      <c r="L69" s="1440">
        <f t="shared" si="23"/>
        <v>65</v>
      </c>
      <c r="M69" s="1440">
        <f t="shared" si="23"/>
        <v>142</v>
      </c>
      <c r="N69" s="1440">
        <f t="shared" si="23"/>
        <v>365</v>
      </c>
      <c r="O69" s="1440">
        <f t="shared" si="23"/>
        <v>556</v>
      </c>
      <c r="P69" s="1441">
        <f t="shared" si="23"/>
        <v>921</v>
      </c>
      <c r="Q69" s="83"/>
      <c r="R69" s="83"/>
    </row>
    <row r="70" spans="1:18" ht="29.25" customHeight="1" x14ac:dyDescent="0.35">
      <c r="A70" s="1335" t="s">
        <v>15</v>
      </c>
      <c r="B70" s="609">
        <f>B68</f>
        <v>0</v>
      </c>
      <c r="C70" s="609">
        <f t="shared" ref="C70:P70" si="24">C68</f>
        <v>0</v>
      </c>
      <c r="D70" s="609">
        <f t="shared" si="24"/>
        <v>0</v>
      </c>
      <c r="E70" s="609">
        <f t="shared" si="24"/>
        <v>0</v>
      </c>
      <c r="F70" s="609">
        <f t="shared" si="24"/>
        <v>0</v>
      </c>
      <c r="G70" s="609">
        <f t="shared" si="24"/>
        <v>0</v>
      </c>
      <c r="H70" s="609">
        <f t="shared" si="24"/>
        <v>0</v>
      </c>
      <c r="I70" s="609">
        <f t="shared" si="24"/>
        <v>0</v>
      </c>
      <c r="J70" s="609">
        <f t="shared" si="24"/>
        <v>0</v>
      </c>
      <c r="K70" s="609">
        <f t="shared" si="24"/>
        <v>0</v>
      </c>
      <c r="L70" s="609">
        <f t="shared" si="24"/>
        <v>0</v>
      </c>
      <c r="M70" s="609">
        <f t="shared" si="24"/>
        <v>0</v>
      </c>
      <c r="N70" s="609">
        <f t="shared" si="24"/>
        <v>0</v>
      </c>
      <c r="O70" s="609">
        <f t="shared" si="24"/>
        <v>0</v>
      </c>
      <c r="P70" s="1334">
        <f t="shared" si="24"/>
        <v>0</v>
      </c>
      <c r="Q70" s="83"/>
      <c r="R70" s="83"/>
    </row>
    <row r="71" spans="1:18" ht="35.25" customHeight="1" thickBot="1" x14ac:dyDescent="0.4">
      <c r="A71" s="1448" t="s">
        <v>12</v>
      </c>
      <c r="B71" s="1449">
        <f>B69+B70</f>
        <v>89</v>
      </c>
      <c r="C71" s="1449">
        <f t="shared" ref="C71:P71" si="25">C69+C70</f>
        <v>203</v>
      </c>
      <c r="D71" s="1449">
        <f t="shared" si="25"/>
        <v>292</v>
      </c>
      <c r="E71" s="1449">
        <f t="shared" si="25"/>
        <v>93</v>
      </c>
      <c r="F71" s="1449">
        <f t="shared" si="25"/>
        <v>154</v>
      </c>
      <c r="G71" s="1449">
        <f t="shared" si="25"/>
        <v>247</v>
      </c>
      <c r="H71" s="1449">
        <f t="shared" si="25"/>
        <v>106</v>
      </c>
      <c r="I71" s="1449">
        <f t="shared" si="25"/>
        <v>134</v>
      </c>
      <c r="J71" s="1449">
        <f t="shared" si="25"/>
        <v>240</v>
      </c>
      <c r="K71" s="1449">
        <f t="shared" si="25"/>
        <v>77</v>
      </c>
      <c r="L71" s="1449">
        <f t="shared" si="25"/>
        <v>65</v>
      </c>
      <c r="M71" s="1449">
        <f t="shared" si="25"/>
        <v>142</v>
      </c>
      <c r="N71" s="1449">
        <f t="shared" si="25"/>
        <v>365</v>
      </c>
      <c r="O71" s="1449">
        <f t="shared" si="25"/>
        <v>556</v>
      </c>
      <c r="P71" s="1450">
        <f t="shared" si="25"/>
        <v>921</v>
      </c>
      <c r="Q71" s="83"/>
      <c r="R71" s="83"/>
    </row>
    <row r="72" spans="1:18" ht="9.75" customHeight="1" x14ac:dyDescent="0.35">
      <c r="A72" s="169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6"/>
    </row>
    <row r="73" spans="1:18" ht="25.5" customHeight="1" x14ac:dyDescent="0.35">
      <c r="A73" s="1660"/>
      <c r="B73" s="1660"/>
      <c r="C73" s="1660"/>
      <c r="D73" s="1660"/>
      <c r="E73" s="1660"/>
      <c r="F73" s="1660"/>
      <c r="G73" s="1660"/>
      <c r="H73" s="1660"/>
      <c r="I73" s="1660"/>
      <c r="J73" s="1660"/>
      <c r="K73" s="1660"/>
      <c r="L73" s="1660"/>
      <c r="M73" s="1660"/>
      <c r="N73" s="1660"/>
      <c r="O73" s="1660"/>
      <c r="P73" s="1660"/>
    </row>
    <row r="74" spans="1:18" ht="21" customHeight="1" x14ac:dyDescent="0.35">
      <c r="A74" s="205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</row>
    <row r="75" spans="1:18" x14ac:dyDescent="0.35">
      <c r="A75" s="205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</row>
  </sheetData>
  <mergeCells count="9">
    <mergeCell ref="A3:A4"/>
    <mergeCell ref="A73:P73"/>
    <mergeCell ref="A1:P1"/>
    <mergeCell ref="A2:P2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scale="3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AP40"/>
  <sheetViews>
    <sheetView zoomScale="50" zoomScaleNormal="50" workbookViewId="0">
      <selection activeCell="I28" sqref="I28"/>
    </sheetView>
  </sheetViews>
  <sheetFormatPr defaultRowHeight="25.5" x14ac:dyDescent="0.35"/>
  <cols>
    <col min="1" max="1" width="89" style="87" customWidth="1"/>
    <col min="2" max="2" width="15.7109375" style="87" customWidth="1"/>
    <col min="3" max="3" width="14.140625" style="87" customWidth="1"/>
    <col min="4" max="4" width="14.85546875" style="87" customWidth="1"/>
    <col min="5" max="5" width="12.140625" style="87" customWidth="1"/>
    <col min="6" max="6" width="13.85546875" style="87" customWidth="1"/>
    <col min="7" max="7" width="13.28515625" style="87" customWidth="1"/>
    <col min="8" max="8" width="13.42578125" style="87" customWidth="1"/>
    <col min="9" max="9" width="13.85546875" style="87" customWidth="1"/>
    <col min="10" max="10" width="10.85546875" style="87" customWidth="1"/>
    <col min="11" max="11" width="12.7109375" style="87" customWidth="1"/>
    <col min="12" max="12" width="11.5703125" style="87" customWidth="1"/>
    <col min="13" max="13" width="12.85546875" style="87" customWidth="1"/>
    <col min="14" max="14" width="12.5703125" style="87" customWidth="1"/>
    <col min="15" max="15" width="11.85546875" style="87" customWidth="1"/>
    <col min="16" max="16" width="15.140625" style="87" customWidth="1"/>
    <col min="17" max="18" width="10.7109375" style="87" customWidth="1"/>
    <col min="19" max="19" width="9.140625" style="87"/>
    <col min="20" max="20" width="12.85546875" style="87" customWidth="1"/>
    <col min="21" max="21" width="23.42578125" style="87" customWidth="1"/>
    <col min="22" max="23" width="9.140625" style="87"/>
    <col min="24" max="24" width="10.5703125" style="87" bestFit="1" customWidth="1"/>
    <col min="25" max="25" width="11.28515625" style="87" customWidth="1"/>
    <col min="26" max="256" width="9.140625" style="87"/>
    <col min="257" max="257" width="89" style="87" customWidth="1"/>
    <col min="258" max="258" width="19.42578125" style="87" customWidth="1"/>
    <col min="259" max="259" width="16.140625" style="87" customWidth="1"/>
    <col min="260" max="260" width="14.85546875" style="87" customWidth="1"/>
    <col min="261" max="261" width="12.140625" style="87" customWidth="1"/>
    <col min="262" max="262" width="11" style="87" customWidth="1"/>
    <col min="263" max="263" width="9.85546875" style="87" customWidth="1"/>
    <col min="264" max="264" width="17.140625" style="87" customWidth="1"/>
    <col min="265" max="265" width="10.42578125" style="87" customWidth="1"/>
    <col min="266" max="266" width="10.85546875" style="87" customWidth="1"/>
    <col min="267" max="267" width="12.7109375" style="87" customWidth="1"/>
    <col min="268" max="268" width="9.5703125" style="87" customWidth="1"/>
    <col min="269" max="269" width="12.85546875" style="87" customWidth="1"/>
    <col min="270" max="270" width="12.5703125" style="87" customWidth="1"/>
    <col min="271" max="271" width="11" style="87" customWidth="1"/>
    <col min="272" max="272" width="15.140625" style="87" customWidth="1"/>
    <col min="273" max="274" width="10.7109375" style="87" customWidth="1"/>
    <col min="275" max="275" width="9.140625" style="87"/>
    <col min="276" max="276" width="12.85546875" style="87" customWidth="1"/>
    <col min="277" max="277" width="23.42578125" style="87" customWidth="1"/>
    <col min="278" max="279" width="9.140625" style="87"/>
    <col min="280" max="280" width="10.5703125" style="87" bestFit="1" customWidth="1"/>
    <col min="281" max="281" width="11.28515625" style="87" customWidth="1"/>
    <col min="282" max="512" width="9.140625" style="87"/>
    <col min="513" max="513" width="89" style="87" customWidth="1"/>
    <col min="514" max="514" width="19.42578125" style="87" customWidth="1"/>
    <col min="515" max="515" width="16.140625" style="87" customWidth="1"/>
    <col min="516" max="516" width="14.85546875" style="87" customWidth="1"/>
    <col min="517" max="517" width="12.140625" style="87" customWidth="1"/>
    <col min="518" max="518" width="11" style="87" customWidth="1"/>
    <col min="519" max="519" width="9.85546875" style="87" customWidth="1"/>
    <col min="520" max="520" width="17.140625" style="87" customWidth="1"/>
    <col min="521" max="521" width="10.42578125" style="87" customWidth="1"/>
    <col min="522" max="522" width="10.85546875" style="87" customWidth="1"/>
    <col min="523" max="523" width="12.7109375" style="87" customWidth="1"/>
    <col min="524" max="524" width="9.5703125" style="87" customWidth="1"/>
    <col min="525" max="525" width="12.85546875" style="87" customWidth="1"/>
    <col min="526" max="526" width="12.5703125" style="87" customWidth="1"/>
    <col min="527" max="527" width="11" style="87" customWidth="1"/>
    <col min="528" max="528" width="15.140625" style="87" customWidth="1"/>
    <col min="529" max="530" width="10.7109375" style="87" customWidth="1"/>
    <col min="531" max="531" width="9.140625" style="87"/>
    <col min="532" max="532" width="12.85546875" style="87" customWidth="1"/>
    <col min="533" max="533" width="23.42578125" style="87" customWidth="1"/>
    <col min="534" max="535" width="9.140625" style="87"/>
    <col min="536" max="536" width="10.5703125" style="87" bestFit="1" customWidth="1"/>
    <col min="537" max="537" width="11.28515625" style="87" customWidth="1"/>
    <col min="538" max="768" width="9.140625" style="87"/>
    <col min="769" max="769" width="89" style="87" customWidth="1"/>
    <col min="770" max="770" width="19.42578125" style="87" customWidth="1"/>
    <col min="771" max="771" width="16.140625" style="87" customWidth="1"/>
    <col min="772" max="772" width="14.85546875" style="87" customWidth="1"/>
    <col min="773" max="773" width="12.140625" style="87" customWidth="1"/>
    <col min="774" max="774" width="11" style="87" customWidth="1"/>
    <col min="775" max="775" width="9.85546875" style="87" customWidth="1"/>
    <col min="776" max="776" width="17.140625" style="87" customWidth="1"/>
    <col min="777" max="777" width="10.42578125" style="87" customWidth="1"/>
    <col min="778" max="778" width="10.85546875" style="87" customWidth="1"/>
    <col min="779" max="779" width="12.7109375" style="87" customWidth="1"/>
    <col min="780" max="780" width="9.5703125" style="87" customWidth="1"/>
    <col min="781" max="781" width="12.85546875" style="87" customWidth="1"/>
    <col min="782" max="782" width="12.5703125" style="87" customWidth="1"/>
    <col min="783" max="783" width="11" style="87" customWidth="1"/>
    <col min="784" max="784" width="15.140625" style="87" customWidth="1"/>
    <col min="785" max="786" width="10.7109375" style="87" customWidth="1"/>
    <col min="787" max="787" width="9.140625" style="87"/>
    <col min="788" max="788" width="12.85546875" style="87" customWidth="1"/>
    <col min="789" max="789" width="23.42578125" style="87" customWidth="1"/>
    <col min="790" max="791" width="9.140625" style="87"/>
    <col min="792" max="792" width="10.5703125" style="87" bestFit="1" customWidth="1"/>
    <col min="793" max="793" width="11.28515625" style="87" customWidth="1"/>
    <col min="794" max="1024" width="9.140625" style="87"/>
    <col min="1025" max="1025" width="89" style="87" customWidth="1"/>
    <col min="1026" max="1026" width="19.42578125" style="87" customWidth="1"/>
    <col min="1027" max="1027" width="16.140625" style="87" customWidth="1"/>
    <col min="1028" max="1028" width="14.85546875" style="87" customWidth="1"/>
    <col min="1029" max="1029" width="12.140625" style="87" customWidth="1"/>
    <col min="1030" max="1030" width="11" style="87" customWidth="1"/>
    <col min="1031" max="1031" width="9.85546875" style="87" customWidth="1"/>
    <col min="1032" max="1032" width="17.140625" style="87" customWidth="1"/>
    <col min="1033" max="1033" width="10.42578125" style="87" customWidth="1"/>
    <col min="1034" max="1034" width="10.85546875" style="87" customWidth="1"/>
    <col min="1035" max="1035" width="12.7109375" style="87" customWidth="1"/>
    <col min="1036" max="1036" width="9.5703125" style="87" customWidth="1"/>
    <col min="1037" max="1037" width="12.85546875" style="87" customWidth="1"/>
    <col min="1038" max="1038" width="12.5703125" style="87" customWidth="1"/>
    <col min="1039" max="1039" width="11" style="87" customWidth="1"/>
    <col min="1040" max="1040" width="15.140625" style="87" customWidth="1"/>
    <col min="1041" max="1042" width="10.7109375" style="87" customWidth="1"/>
    <col min="1043" max="1043" width="9.140625" style="87"/>
    <col min="1044" max="1044" width="12.85546875" style="87" customWidth="1"/>
    <col min="1045" max="1045" width="23.42578125" style="87" customWidth="1"/>
    <col min="1046" max="1047" width="9.140625" style="87"/>
    <col min="1048" max="1048" width="10.5703125" style="87" bestFit="1" customWidth="1"/>
    <col min="1049" max="1049" width="11.28515625" style="87" customWidth="1"/>
    <col min="1050" max="1280" width="9.140625" style="87"/>
    <col min="1281" max="1281" width="89" style="87" customWidth="1"/>
    <col min="1282" max="1282" width="19.42578125" style="87" customWidth="1"/>
    <col min="1283" max="1283" width="16.140625" style="87" customWidth="1"/>
    <col min="1284" max="1284" width="14.85546875" style="87" customWidth="1"/>
    <col min="1285" max="1285" width="12.140625" style="87" customWidth="1"/>
    <col min="1286" max="1286" width="11" style="87" customWidth="1"/>
    <col min="1287" max="1287" width="9.85546875" style="87" customWidth="1"/>
    <col min="1288" max="1288" width="17.140625" style="87" customWidth="1"/>
    <col min="1289" max="1289" width="10.42578125" style="87" customWidth="1"/>
    <col min="1290" max="1290" width="10.85546875" style="87" customWidth="1"/>
    <col min="1291" max="1291" width="12.7109375" style="87" customWidth="1"/>
    <col min="1292" max="1292" width="9.5703125" style="87" customWidth="1"/>
    <col min="1293" max="1293" width="12.85546875" style="87" customWidth="1"/>
    <col min="1294" max="1294" width="12.5703125" style="87" customWidth="1"/>
    <col min="1295" max="1295" width="11" style="87" customWidth="1"/>
    <col min="1296" max="1296" width="15.140625" style="87" customWidth="1"/>
    <col min="1297" max="1298" width="10.7109375" style="87" customWidth="1"/>
    <col min="1299" max="1299" width="9.140625" style="87"/>
    <col min="1300" max="1300" width="12.85546875" style="87" customWidth="1"/>
    <col min="1301" max="1301" width="23.42578125" style="87" customWidth="1"/>
    <col min="1302" max="1303" width="9.140625" style="87"/>
    <col min="1304" max="1304" width="10.5703125" style="87" bestFit="1" customWidth="1"/>
    <col min="1305" max="1305" width="11.28515625" style="87" customWidth="1"/>
    <col min="1306" max="1536" width="9.140625" style="87"/>
    <col min="1537" max="1537" width="89" style="87" customWidth="1"/>
    <col min="1538" max="1538" width="19.42578125" style="87" customWidth="1"/>
    <col min="1539" max="1539" width="16.140625" style="87" customWidth="1"/>
    <col min="1540" max="1540" width="14.85546875" style="87" customWidth="1"/>
    <col min="1541" max="1541" width="12.140625" style="87" customWidth="1"/>
    <col min="1542" max="1542" width="11" style="87" customWidth="1"/>
    <col min="1543" max="1543" width="9.85546875" style="87" customWidth="1"/>
    <col min="1544" max="1544" width="17.140625" style="87" customWidth="1"/>
    <col min="1545" max="1545" width="10.42578125" style="87" customWidth="1"/>
    <col min="1546" max="1546" width="10.85546875" style="87" customWidth="1"/>
    <col min="1547" max="1547" width="12.7109375" style="87" customWidth="1"/>
    <col min="1548" max="1548" width="9.5703125" style="87" customWidth="1"/>
    <col min="1549" max="1549" width="12.85546875" style="87" customWidth="1"/>
    <col min="1550" max="1550" width="12.5703125" style="87" customWidth="1"/>
    <col min="1551" max="1551" width="11" style="87" customWidth="1"/>
    <col min="1552" max="1552" width="15.140625" style="87" customWidth="1"/>
    <col min="1553" max="1554" width="10.7109375" style="87" customWidth="1"/>
    <col min="1555" max="1555" width="9.140625" style="87"/>
    <col min="1556" max="1556" width="12.85546875" style="87" customWidth="1"/>
    <col min="1557" max="1557" width="23.42578125" style="87" customWidth="1"/>
    <col min="1558" max="1559" width="9.140625" style="87"/>
    <col min="1560" max="1560" width="10.5703125" style="87" bestFit="1" customWidth="1"/>
    <col min="1561" max="1561" width="11.28515625" style="87" customWidth="1"/>
    <col min="1562" max="1792" width="9.140625" style="87"/>
    <col min="1793" max="1793" width="89" style="87" customWidth="1"/>
    <col min="1794" max="1794" width="19.42578125" style="87" customWidth="1"/>
    <col min="1795" max="1795" width="16.140625" style="87" customWidth="1"/>
    <col min="1796" max="1796" width="14.85546875" style="87" customWidth="1"/>
    <col min="1797" max="1797" width="12.140625" style="87" customWidth="1"/>
    <col min="1798" max="1798" width="11" style="87" customWidth="1"/>
    <col min="1799" max="1799" width="9.85546875" style="87" customWidth="1"/>
    <col min="1800" max="1800" width="17.140625" style="87" customWidth="1"/>
    <col min="1801" max="1801" width="10.42578125" style="87" customWidth="1"/>
    <col min="1802" max="1802" width="10.85546875" style="87" customWidth="1"/>
    <col min="1803" max="1803" width="12.7109375" style="87" customWidth="1"/>
    <col min="1804" max="1804" width="9.5703125" style="87" customWidth="1"/>
    <col min="1805" max="1805" width="12.85546875" style="87" customWidth="1"/>
    <col min="1806" max="1806" width="12.5703125" style="87" customWidth="1"/>
    <col min="1807" max="1807" width="11" style="87" customWidth="1"/>
    <col min="1808" max="1808" width="15.140625" style="87" customWidth="1"/>
    <col min="1809" max="1810" width="10.7109375" style="87" customWidth="1"/>
    <col min="1811" max="1811" width="9.140625" style="87"/>
    <col min="1812" max="1812" width="12.85546875" style="87" customWidth="1"/>
    <col min="1813" max="1813" width="23.42578125" style="87" customWidth="1"/>
    <col min="1814" max="1815" width="9.140625" style="87"/>
    <col min="1816" max="1816" width="10.5703125" style="87" bestFit="1" customWidth="1"/>
    <col min="1817" max="1817" width="11.28515625" style="87" customWidth="1"/>
    <col min="1818" max="2048" width="9.140625" style="87"/>
    <col min="2049" max="2049" width="89" style="87" customWidth="1"/>
    <col min="2050" max="2050" width="19.42578125" style="87" customWidth="1"/>
    <col min="2051" max="2051" width="16.140625" style="87" customWidth="1"/>
    <col min="2052" max="2052" width="14.85546875" style="87" customWidth="1"/>
    <col min="2053" max="2053" width="12.140625" style="87" customWidth="1"/>
    <col min="2054" max="2054" width="11" style="87" customWidth="1"/>
    <col min="2055" max="2055" width="9.85546875" style="87" customWidth="1"/>
    <col min="2056" max="2056" width="17.140625" style="87" customWidth="1"/>
    <col min="2057" max="2057" width="10.42578125" style="87" customWidth="1"/>
    <col min="2058" max="2058" width="10.85546875" style="87" customWidth="1"/>
    <col min="2059" max="2059" width="12.7109375" style="87" customWidth="1"/>
    <col min="2060" max="2060" width="9.5703125" style="87" customWidth="1"/>
    <col min="2061" max="2061" width="12.85546875" style="87" customWidth="1"/>
    <col min="2062" max="2062" width="12.5703125" style="87" customWidth="1"/>
    <col min="2063" max="2063" width="11" style="87" customWidth="1"/>
    <col min="2064" max="2064" width="15.140625" style="87" customWidth="1"/>
    <col min="2065" max="2066" width="10.7109375" style="87" customWidth="1"/>
    <col min="2067" max="2067" width="9.140625" style="87"/>
    <col min="2068" max="2068" width="12.85546875" style="87" customWidth="1"/>
    <col min="2069" max="2069" width="23.42578125" style="87" customWidth="1"/>
    <col min="2070" max="2071" width="9.140625" style="87"/>
    <col min="2072" max="2072" width="10.5703125" style="87" bestFit="1" customWidth="1"/>
    <col min="2073" max="2073" width="11.28515625" style="87" customWidth="1"/>
    <col min="2074" max="2304" width="9.140625" style="87"/>
    <col min="2305" max="2305" width="89" style="87" customWidth="1"/>
    <col min="2306" max="2306" width="19.42578125" style="87" customWidth="1"/>
    <col min="2307" max="2307" width="16.140625" style="87" customWidth="1"/>
    <col min="2308" max="2308" width="14.85546875" style="87" customWidth="1"/>
    <col min="2309" max="2309" width="12.140625" style="87" customWidth="1"/>
    <col min="2310" max="2310" width="11" style="87" customWidth="1"/>
    <col min="2311" max="2311" width="9.85546875" style="87" customWidth="1"/>
    <col min="2312" max="2312" width="17.140625" style="87" customWidth="1"/>
    <col min="2313" max="2313" width="10.42578125" style="87" customWidth="1"/>
    <col min="2314" max="2314" width="10.85546875" style="87" customWidth="1"/>
    <col min="2315" max="2315" width="12.7109375" style="87" customWidth="1"/>
    <col min="2316" max="2316" width="9.5703125" style="87" customWidth="1"/>
    <col min="2317" max="2317" width="12.85546875" style="87" customWidth="1"/>
    <col min="2318" max="2318" width="12.5703125" style="87" customWidth="1"/>
    <col min="2319" max="2319" width="11" style="87" customWidth="1"/>
    <col min="2320" max="2320" width="15.140625" style="87" customWidth="1"/>
    <col min="2321" max="2322" width="10.7109375" style="87" customWidth="1"/>
    <col min="2323" max="2323" width="9.140625" style="87"/>
    <col min="2324" max="2324" width="12.85546875" style="87" customWidth="1"/>
    <col min="2325" max="2325" width="23.42578125" style="87" customWidth="1"/>
    <col min="2326" max="2327" width="9.140625" style="87"/>
    <col min="2328" max="2328" width="10.5703125" style="87" bestFit="1" customWidth="1"/>
    <col min="2329" max="2329" width="11.28515625" style="87" customWidth="1"/>
    <col min="2330" max="2560" width="9.140625" style="87"/>
    <col min="2561" max="2561" width="89" style="87" customWidth="1"/>
    <col min="2562" max="2562" width="19.42578125" style="87" customWidth="1"/>
    <col min="2563" max="2563" width="16.140625" style="87" customWidth="1"/>
    <col min="2564" max="2564" width="14.85546875" style="87" customWidth="1"/>
    <col min="2565" max="2565" width="12.140625" style="87" customWidth="1"/>
    <col min="2566" max="2566" width="11" style="87" customWidth="1"/>
    <col min="2567" max="2567" width="9.85546875" style="87" customWidth="1"/>
    <col min="2568" max="2568" width="17.140625" style="87" customWidth="1"/>
    <col min="2569" max="2569" width="10.42578125" style="87" customWidth="1"/>
    <col min="2570" max="2570" width="10.85546875" style="87" customWidth="1"/>
    <col min="2571" max="2571" width="12.7109375" style="87" customWidth="1"/>
    <col min="2572" max="2572" width="9.5703125" style="87" customWidth="1"/>
    <col min="2573" max="2573" width="12.85546875" style="87" customWidth="1"/>
    <col min="2574" max="2574" width="12.5703125" style="87" customWidth="1"/>
    <col min="2575" max="2575" width="11" style="87" customWidth="1"/>
    <col min="2576" max="2576" width="15.140625" style="87" customWidth="1"/>
    <col min="2577" max="2578" width="10.7109375" style="87" customWidth="1"/>
    <col min="2579" max="2579" width="9.140625" style="87"/>
    <col min="2580" max="2580" width="12.85546875" style="87" customWidth="1"/>
    <col min="2581" max="2581" width="23.42578125" style="87" customWidth="1"/>
    <col min="2582" max="2583" width="9.140625" style="87"/>
    <col min="2584" max="2584" width="10.5703125" style="87" bestFit="1" customWidth="1"/>
    <col min="2585" max="2585" width="11.28515625" style="87" customWidth="1"/>
    <col min="2586" max="2816" width="9.140625" style="87"/>
    <col min="2817" max="2817" width="89" style="87" customWidth="1"/>
    <col min="2818" max="2818" width="19.42578125" style="87" customWidth="1"/>
    <col min="2819" max="2819" width="16.140625" style="87" customWidth="1"/>
    <col min="2820" max="2820" width="14.85546875" style="87" customWidth="1"/>
    <col min="2821" max="2821" width="12.140625" style="87" customWidth="1"/>
    <col min="2822" max="2822" width="11" style="87" customWidth="1"/>
    <col min="2823" max="2823" width="9.85546875" style="87" customWidth="1"/>
    <col min="2824" max="2824" width="17.140625" style="87" customWidth="1"/>
    <col min="2825" max="2825" width="10.42578125" style="87" customWidth="1"/>
    <col min="2826" max="2826" width="10.85546875" style="87" customWidth="1"/>
    <col min="2827" max="2827" width="12.7109375" style="87" customWidth="1"/>
    <col min="2828" max="2828" width="9.5703125" style="87" customWidth="1"/>
    <col min="2829" max="2829" width="12.85546875" style="87" customWidth="1"/>
    <col min="2830" max="2830" width="12.5703125" style="87" customWidth="1"/>
    <col min="2831" max="2831" width="11" style="87" customWidth="1"/>
    <col min="2832" max="2832" width="15.140625" style="87" customWidth="1"/>
    <col min="2833" max="2834" width="10.7109375" style="87" customWidth="1"/>
    <col min="2835" max="2835" width="9.140625" style="87"/>
    <col min="2836" max="2836" width="12.85546875" style="87" customWidth="1"/>
    <col min="2837" max="2837" width="23.42578125" style="87" customWidth="1"/>
    <col min="2838" max="2839" width="9.140625" style="87"/>
    <col min="2840" max="2840" width="10.5703125" style="87" bestFit="1" customWidth="1"/>
    <col min="2841" max="2841" width="11.28515625" style="87" customWidth="1"/>
    <col min="2842" max="3072" width="9.140625" style="87"/>
    <col min="3073" max="3073" width="89" style="87" customWidth="1"/>
    <col min="3074" max="3074" width="19.42578125" style="87" customWidth="1"/>
    <col min="3075" max="3075" width="16.140625" style="87" customWidth="1"/>
    <col min="3076" max="3076" width="14.85546875" style="87" customWidth="1"/>
    <col min="3077" max="3077" width="12.140625" style="87" customWidth="1"/>
    <col min="3078" max="3078" width="11" style="87" customWidth="1"/>
    <col min="3079" max="3079" width="9.85546875" style="87" customWidth="1"/>
    <col min="3080" max="3080" width="17.140625" style="87" customWidth="1"/>
    <col min="3081" max="3081" width="10.42578125" style="87" customWidth="1"/>
    <col min="3082" max="3082" width="10.85546875" style="87" customWidth="1"/>
    <col min="3083" max="3083" width="12.7109375" style="87" customWidth="1"/>
    <col min="3084" max="3084" width="9.5703125" style="87" customWidth="1"/>
    <col min="3085" max="3085" width="12.85546875" style="87" customWidth="1"/>
    <col min="3086" max="3086" width="12.5703125" style="87" customWidth="1"/>
    <col min="3087" max="3087" width="11" style="87" customWidth="1"/>
    <col min="3088" max="3088" width="15.140625" style="87" customWidth="1"/>
    <col min="3089" max="3090" width="10.7109375" style="87" customWidth="1"/>
    <col min="3091" max="3091" width="9.140625" style="87"/>
    <col min="3092" max="3092" width="12.85546875" style="87" customWidth="1"/>
    <col min="3093" max="3093" width="23.42578125" style="87" customWidth="1"/>
    <col min="3094" max="3095" width="9.140625" style="87"/>
    <col min="3096" max="3096" width="10.5703125" style="87" bestFit="1" customWidth="1"/>
    <col min="3097" max="3097" width="11.28515625" style="87" customWidth="1"/>
    <col min="3098" max="3328" width="9.140625" style="87"/>
    <col min="3329" max="3329" width="89" style="87" customWidth="1"/>
    <col min="3330" max="3330" width="19.42578125" style="87" customWidth="1"/>
    <col min="3331" max="3331" width="16.140625" style="87" customWidth="1"/>
    <col min="3332" max="3332" width="14.85546875" style="87" customWidth="1"/>
    <col min="3333" max="3333" width="12.140625" style="87" customWidth="1"/>
    <col min="3334" max="3334" width="11" style="87" customWidth="1"/>
    <col min="3335" max="3335" width="9.85546875" style="87" customWidth="1"/>
    <col min="3336" max="3336" width="17.140625" style="87" customWidth="1"/>
    <col min="3337" max="3337" width="10.42578125" style="87" customWidth="1"/>
    <col min="3338" max="3338" width="10.85546875" style="87" customWidth="1"/>
    <col min="3339" max="3339" width="12.7109375" style="87" customWidth="1"/>
    <col min="3340" max="3340" width="9.5703125" style="87" customWidth="1"/>
    <col min="3341" max="3341" width="12.85546875" style="87" customWidth="1"/>
    <col min="3342" max="3342" width="12.5703125" style="87" customWidth="1"/>
    <col min="3343" max="3343" width="11" style="87" customWidth="1"/>
    <col min="3344" max="3344" width="15.140625" style="87" customWidth="1"/>
    <col min="3345" max="3346" width="10.7109375" style="87" customWidth="1"/>
    <col min="3347" max="3347" width="9.140625" style="87"/>
    <col min="3348" max="3348" width="12.85546875" style="87" customWidth="1"/>
    <col min="3349" max="3349" width="23.42578125" style="87" customWidth="1"/>
    <col min="3350" max="3351" width="9.140625" style="87"/>
    <col min="3352" max="3352" width="10.5703125" style="87" bestFit="1" customWidth="1"/>
    <col min="3353" max="3353" width="11.28515625" style="87" customWidth="1"/>
    <col min="3354" max="3584" width="9.140625" style="87"/>
    <col min="3585" max="3585" width="89" style="87" customWidth="1"/>
    <col min="3586" max="3586" width="19.42578125" style="87" customWidth="1"/>
    <col min="3587" max="3587" width="16.140625" style="87" customWidth="1"/>
    <col min="3588" max="3588" width="14.85546875" style="87" customWidth="1"/>
    <col min="3589" max="3589" width="12.140625" style="87" customWidth="1"/>
    <col min="3590" max="3590" width="11" style="87" customWidth="1"/>
    <col min="3591" max="3591" width="9.85546875" style="87" customWidth="1"/>
    <col min="3592" max="3592" width="17.140625" style="87" customWidth="1"/>
    <col min="3593" max="3593" width="10.42578125" style="87" customWidth="1"/>
    <col min="3594" max="3594" width="10.85546875" style="87" customWidth="1"/>
    <col min="3595" max="3595" width="12.7109375" style="87" customWidth="1"/>
    <col min="3596" max="3596" width="9.5703125" style="87" customWidth="1"/>
    <col min="3597" max="3597" width="12.85546875" style="87" customWidth="1"/>
    <col min="3598" max="3598" width="12.5703125" style="87" customWidth="1"/>
    <col min="3599" max="3599" width="11" style="87" customWidth="1"/>
    <col min="3600" max="3600" width="15.140625" style="87" customWidth="1"/>
    <col min="3601" max="3602" width="10.7109375" style="87" customWidth="1"/>
    <col min="3603" max="3603" width="9.140625" style="87"/>
    <col min="3604" max="3604" width="12.85546875" style="87" customWidth="1"/>
    <col min="3605" max="3605" width="23.42578125" style="87" customWidth="1"/>
    <col min="3606" max="3607" width="9.140625" style="87"/>
    <col min="3608" max="3608" width="10.5703125" style="87" bestFit="1" customWidth="1"/>
    <col min="3609" max="3609" width="11.28515625" style="87" customWidth="1"/>
    <col min="3610" max="3840" width="9.140625" style="87"/>
    <col min="3841" max="3841" width="89" style="87" customWidth="1"/>
    <col min="3842" max="3842" width="19.42578125" style="87" customWidth="1"/>
    <col min="3843" max="3843" width="16.140625" style="87" customWidth="1"/>
    <col min="3844" max="3844" width="14.85546875" style="87" customWidth="1"/>
    <col min="3845" max="3845" width="12.140625" style="87" customWidth="1"/>
    <col min="3846" max="3846" width="11" style="87" customWidth="1"/>
    <col min="3847" max="3847" width="9.85546875" style="87" customWidth="1"/>
    <col min="3848" max="3848" width="17.140625" style="87" customWidth="1"/>
    <col min="3849" max="3849" width="10.42578125" style="87" customWidth="1"/>
    <col min="3850" max="3850" width="10.85546875" style="87" customWidth="1"/>
    <col min="3851" max="3851" width="12.7109375" style="87" customWidth="1"/>
    <col min="3852" max="3852" width="9.5703125" style="87" customWidth="1"/>
    <col min="3853" max="3853" width="12.85546875" style="87" customWidth="1"/>
    <col min="3854" max="3854" width="12.5703125" style="87" customWidth="1"/>
    <col min="3855" max="3855" width="11" style="87" customWidth="1"/>
    <col min="3856" max="3856" width="15.140625" style="87" customWidth="1"/>
    <col min="3857" max="3858" width="10.7109375" style="87" customWidth="1"/>
    <col min="3859" max="3859" width="9.140625" style="87"/>
    <col min="3860" max="3860" width="12.85546875" style="87" customWidth="1"/>
    <col min="3861" max="3861" width="23.42578125" style="87" customWidth="1"/>
    <col min="3862" max="3863" width="9.140625" style="87"/>
    <col min="3864" max="3864" width="10.5703125" style="87" bestFit="1" customWidth="1"/>
    <col min="3865" max="3865" width="11.28515625" style="87" customWidth="1"/>
    <col min="3866" max="4096" width="9.140625" style="87"/>
    <col min="4097" max="4097" width="89" style="87" customWidth="1"/>
    <col min="4098" max="4098" width="19.42578125" style="87" customWidth="1"/>
    <col min="4099" max="4099" width="16.140625" style="87" customWidth="1"/>
    <col min="4100" max="4100" width="14.85546875" style="87" customWidth="1"/>
    <col min="4101" max="4101" width="12.140625" style="87" customWidth="1"/>
    <col min="4102" max="4102" width="11" style="87" customWidth="1"/>
    <col min="4103" max="4103" width="9.85546875" style="87" customWidth="1"/>
    <col min="4104" max="4104" width="17.140625" style="87" customWidth="1"/>
    <col min="4105" max="4105" width="10.42578125" style="87" customWidth="1"/>
    <col min="4106" max="4106" width="10.85546875" style="87" customWidth="1"/>
    <col min="4107" max="4107" width="12.7109375" style="87" customWidth="1"/>
    <col min="4108" max="4108" width="9.5703125" style="87" customWidth="1"/>
    <col min="4109" max="4109" width="12.85546875" style="87" customWidth="1"/>
    <col min="4110" max="4110" width="12.5703125" style="87" customWidth="1"/>
    <col min="4111" max="4111" width="11" style="87" customWidth="1"/>
    <col min="4112" max="4112" width="15.140625" style="87" customWidth="1"/>
    <col min="4113" max="4114" width="10.7109375" style="87" customWidth="1"/>
    <col min="4115" max="4115" width="9.140625" style="87"/>
    <col min="4116" max="4116" width="12.85546875" style="87" customWidth="1"/>
    <col min="4117" max="4117" width="23.42578125" style="87" customWidth="1"/>
    <col min="4118" max="4119" width="9.140625" style="87"/>
    <col min="4120" max="4120" width="10.5703125" style="87" bestFit="1" customWidth="1"/>
    <col min="4121" max="4121" width="11.28515625" style="87" customWidth="1"/>
    <col min="4122" max="4352" width="9.140625" style="87"/>
    <col min="4353" max="4353" width="89" style="87" customWidth="1"/>
    <col min="4354" max="4354" width="19.42578125" style="87" customWidth="1"/>
    <col min="4355" max="4355" width="16.140625" style="87" customWidth="1"/>
    <col min="4356" max="4356" width="14.85546875" style="87" customWidth="1"/>
    <col min="4357" max="4357" width="12.140625" style="87" customWidth="1"/>
    <col min="4358" max="4358" width="11" style="87" customWidth="1"/>
    <col min="4359" max="4359" width="9.85546875" style="87" customWidth="1"/>
    <col min="4360" max="4360" width="17.140625" style="87" customWidth="1"/>
    <col min="4361" max="4361" width="10.42578125" style="87" customWidth="1"/>
    <col min="4362" max="4362" width="10.85546875" style="87" customWidth="1"/>
    <col min="4363" max="4363" width="12.7109375" style="87" customWidth="1"/>
    <col min="4364" max="4364" width="9.5703125" style="87" customWidth="1"/>
    <col min="4365" max="4365" width="12.85546875" style="87" customWidth="1"/>
    <col min="4366" max="4366" width="12.5703125" style="87" customWidth="1"/>
    <col min="4367" max="4367" width="11" style="87" customWidth="1"/>
    <col min="4368" max="4368" width="15.140625" style="87" customWidth="1"/>
    <col min="4369" max="4370" width="10.7109375" style="87" customWidth="1"/>
    <col min="4371" max="4371" width="9.140625" style="87"/>
    <col min="4372" max="4372" width="12.85546875" style="87" customWidth="1"/>
    <col min="4373" max="4373" width="23.42578125" style="87" customWidth="1"/>
    <col min="4374" max="4375" width="9.140625" style="87"/>
    <col min="4376" max="4376" width="10.5703125" style="87" bestFit="1" customWidth="1"/>
    <col min="4377" max="4377" width="11.28515625" style="87" customWidth="1"/>
    <col min="4378" max="4608" width="9.140625" style="87"/>
    <col min="4609" max="4609" width="89" style="87" customWidth="1"/>
    <col min="4610" max="4610" width="19.42578125" style="87" customWidth="1"/>
    <col min="4611" max="4611" width="16.140625" style="87" customWidth="1"/>
    <col min="4612" max="4612" width="14.85546875" style="87" customWidth="1"/>
    <col min="4613" max="4613" width="12.140625" style="87" customWidth="1"/>
    <col min="4614" max="4614" width="11" style="87" customWidth="1"/>
    <col min="4615" max="4615" width="9.85546875" style="87" customWidth="1"/>
    <col min="4616" max="4616" width="17.140625" style="87" customWidth="1"/>
    <col min="4617" max="4617" width="10.42578125" style="87" customWidth="1"/>
    <col min="4618" max="4618" width="10.85546875" style="87" customWidth="1"/>
    <col min="4619" max="4619" width="12.7109375" style="87" customWidth="1"/>
    <col min="4620" max="4620" width="9.5703125" style="87" customWidth="1"/>
    <col min="4621" max="4621" width="12.85546875" style="87" customWidth="1"/>
    <col min="4622" max="4622" width="12.5703125" style="87" customWidth="1"/>
    <col min="4623" max="4623" width="11" style="87" customWidth="1"/>
    <col min="4624" max="4624" width="15.140625" style="87" customWidth="1"/>
    <col min="4625" max="4626" width="10.7109375" style="87" customWidth="1"/>
    <col min="4627" max="4627" width="9.140625" style="87"/>
    <col min="4628" max="4628" width="12.85546875" style="87" customWidth="1"/>
    <col min="4629" max="4629" width="23.42578125" style="87" customWidth="1"/>
    <col min="4630" max="4631" width="9.140625" style="87"/>
    <col min="4632" max="4632" width="10.5703125" style="87" bestFit="1" customWidth="1"/>
    <col min="4633" max="4633" width="11.28515625" style="87" customWidth="1"/>
    <col min="4634" max="4864" width="9.140625" style="87"/>
    <col min="4865" max="4865" width="89" style="87" customWidth="1"/>
    <col min="4866" max="4866" width="19.42578125" style="87" customWidth="1"/>
    <col min="4867" max="4867" width="16.140625" style="87" customWidth="1"/>
    <col min="4868" max="4868" width="14.85546875" style="87" customWidth="1"/>
    <col min="4869" max="4869" width="12.140625" style="87" customWidth="1"/>
    <col min="4870" max="4870" width="11" style="87" customWidth="1"/>
    <col min="4871" max="4871" width="9.85546875" style="87" customWidth="1"/>
    <col min="4872" max="4872" width="17.140625" style="87" customWidth="1"/>
    <col min="4873" max="4873" width="10.42578125" style="87" customWidth="1"/>
    <col min="4874" max="4874" width="10.85546875" style="87" customWidth="1"/>
    <col min="4875" max="4875" width="12.7109375" style="87" customWidth="1"/>
    <col min="4876" max="4876" width="9.5703125" style="87" customWidth="1"/>
    <col min="4877" max="4877" width="12.85546875" style="87" customWidth="1"/>
    <col min="4878" max="4878" width="12.5703125" style="87" customWidth="1"/>
    <col min="4879" max="4879" width="11" style="87" customWidth="1"/>
    <col min="4880" max="4880" width="15.140625" style="87" customWidth="1"/>
    <col min="4881" max="4882" width="10.7109375" style="87" customWidth="1"/>
    <col min="4883" max="4883" width="9.140625" style="87"/>
    <col min="4884" max="4884" width="12.85546875" style="87" customWidth="1"/>
    <col min="4885" max="4885" width="23.42578125" style="87" customWidth="1"/>
    <col min="4886" max="4887" width="9.140625" style="87"/>
    <col min="4888" max="4888" width="10.5703125" style="87" bestFit="1" customWidth="1"/>
    <col min="4889" max="4889" width="11.28515625" style="87" customWidth="1"/>
    <col min="4890" max="5120" width="9.140625" style="87"/>
    <col min="5121" max="5121" width="89" style="87" customWidth="1"/>
    <col min="5122" max="5122" width="19.42578125" style="87" customWidth="1"/>
    <col min="5123" max="5123" width="16.140625" style="87" customWidth="1"/>
    <col min="5124" max="5124" width="14.85546875" style="87" customWidth="1"/>
    <col min="5125" max="5125" width="12.140625" style="87" customWidth="1"/>
    <col min="5126" max="5126" width="11" style="87" customWidth="1"/>
    <col min="5127" max="5127" width="9.85546875" style="87" customWidth="1"/>
    <col min="5128" max="5128" width="17.140625" style="87" customWidth="1"/>
    <col min="5129" max="5129" width="10.42578125" style="87" customWidth="1"/>
    <col min="5130" max="5130" width="10.85546875" style="87" customWidth="1"/>
    <col min="5131" max="5131" width="12.7109375" style="87" customWidth="1"/>
    <col min="5132" max="5132" width="9.5703125" style="87" customWidth="1"/>
    <col min="5133" max="5133" width="12.85546875" style="87" customWidth="1"/>
    <col min="5134" max="5134" width="12.5703125" style="87" customWidth="1"/>
    <col min="5135" max="5135" width="11" style="87" customWidth="1"/>
    <col min="5136" max="5136" width="15.140625" style="87" customWidth="1"/>
    <col min="5137" max="5138" width="10.7109375" style="87" customWidth="1"/>
    <col min="5139" max="5139" width="9.140625" style="87"/>
    <col min="5140" max="5140" width="12.85546875" style="87" customWidth="1"/>
    <col min="5141" max="5141" width="23.42578125" style="87" customWidth="1"/>
    <col min="5142" max="5143" width="9.140625" style="87"/>
    <col min="5144" max="5144" width="10.5703125" style="87" bestFit="1" customWidth="1"/>
    <col min="5145" max="5145" width="11.28515625" style="87" customWidth="1"/>
    <col min="5146" max="5376" width="9.140625" style="87"/>
    <col min="5377" max="5377" width="89" style="87" customWidth="1"/>
    <col min="5378" max="5378" width="19.42578125" style="87" customWidth="1"/>
    <col min="5379" max="5379" width="16.140625" style="87" customWidth="1"/>
    <col min="5380" max="5380" width="14.85546875" style="87" customWidth="1"/>
    <col min="5381" max="5381" width="12.140625" style="87" customWidth="1"/>
    <col min="5382" max="5382" width="11" style="87" customWidth="1"/>
    <col min="5383" max="5383" width="9.85546875" style="87" customWidth="1"/>
    <col min="5384" max="5384" width="17.140625" style="87" customWidth="1"/>
    <col min="5385" max="5385" width="10.42578125" style="87" customWidth="1"/>
    <col min="5386" max="5386" width="10.85546875" style="87" customWidth="1"/>
    <col min="5387" max="5387" width="12.7109375" style="87" customWidth="1"/>
    <col min="5388" max="5388" width="9.5703125" style="87" customWidth="1"/>
    <col min="5389" max="5389" width="12.85546875" style="87" customWidth="1"/>
    <col min="5390" max="5390" width="12.5703125" style="87" customWidth="1"/>
    <col min="5391" max="5391" width="11" style="87" customWidth="1"/>
    <col min="5392" max="5392" width="15.140625" style="87" customWidth="1"/>
    <col min="5393" max="5394" width="10.7109375" style="87" customWidth="1"/>
    <col min="5395" max="5395" width="9.140625" style="87"/>
    <col min="5396" max="5396" width="12.85546875" style="87" customWidth="1"/>
    <col min="5397" max="5397" width="23.42578125" style="87" customWidth="1"/>
    <col min="5398" max="5399" width="9.140625" style="87"/>
    <col min="5400" max="5400" width="10.5703125" style="87" bestFit="1" customWidth="1"/>
    <col min="5401" max="5401" width="11.28515625" style="87" customWidth="1"/>
    <col min="5402" max="5632" width="9.140625" style="87"/>
    <col min="5633" max="5633" width="89" style="87" customWidth="1"/>
    <col min="5634" max="5634" width="19.42578125" style="87" customWidth="1"/>
    <col min="5635" max="5635" width="16.140625" style="87" customWidth="1"/>
    <col min="5636" max="5636" width="14.85546875" style="87" customWidth="1"/>
    <col min="5637" max="5637" width="12.140625" style="87" customWidth="1"/>
    <col min="5638" max="5638" width="11" style="87" customWidth="1"/>
    <col min="5639" max="5639" width="9.85546875" style="87" customWidth="1"/>
    <col min="5640" max="5640" width="17.140625" style="87" customWidth="1"/>
    <col min="5641" max="5641" width="10.42578125" style="87" customWidth="1"/>
    <col min="5642" max="5642" width="10.85546875" style="87" customWidth="1"/>
    <col min="5643" max="5643" width="12.7109375" style="87" customWidth="1"/>
    <col min="5644" max="5644" width="9.5703125" style="87" customWidth="1"/>
    <col min="5645" max="5645" width="12.85546875" style="87" customWidth="1"/>
    <col min="5646" max="5646" width="12.5703125" style="87" customWidth="1"/>
    <col min="5647" max="5647" width="11" style="87" customWidth="1"/>
    <col min="5648" max="5648" width="15.140625" style="87" customWidth="1"/>
    <col min="5649" max="5650" width="10.7109375" style="87" customWidth="1"/>
    <col min="5651" max="5651" width="9.140625" style="87"/>
    <col min="5652" max="5652" width="12.85546875" style="87" customWidth="1"/>
    <col min="5653" max="5653" width="23.42578125" style="87" customWidth="1"/>
    <col min="5654" max="5655" width="9.140625" style="87"/>
    <col min="5656" max="5656" width="10.5703125" style="87" bestFit="1" customWidth="1"/>
    <col min="5657" max="5657" width="11.28515625" style="87" customWidth="1"/>
    <col min="5658" max="5888" width="9.140625" style="87"/>
    <col min="5889" max="5889" width="89" style="87" customWidth="1"/>
    <col min="5890" max="5890" width="19.42578125" style="87" customWidth="1"/>
    <col min="5891" max="5891" width="16.140625" style="87" customWidth="1"/>
    <col min="5892" max="5892" width="14.85546875" style="87" customWidth="1"/>
    <col min="5893" max="5893" width="12.140625" style="87" customWidth="1"/>
    <col min="5894" max="5894" width="11" style="87" customWidth="1"/>
    <col min="5895" max="5895" width="9.85546875" style="87" customWidth="1"/>
    <col min="5896" max="5896" width="17.140625" style="87" customWidth="1"/>
    <col min="5897" max="5897" width="10.42578125" style="87" customWidth="1"/>
    <col min="5898" max="5898" width="10.85546875" style="87" customWidth="1"/>
    <col min="5899" max="5899" width="12.7109375" style="87" customWidth="1"/>
    <col min="5900" max="5900" width="9.5703125" style="87" customWidth="1"/>
    <col min="5901" max="5901" width="12.85546875" style="87" customWidth="1"/>
    <col min="5902" max="5902" width="12.5703125" style="87" customWidth="1"/>
    <col min="5903" max="5903" width="11" style="87" customWidth="1"/>
    <col min="5904" max="5904" width="15.140625" style="87" customWidth="1"/>
    <col min="5905" max="5906" width="10.7109375" style="87" customWidth="1"/>
    <col min="5907" max="5907" width="9.140625" style="87"/>
    <col min="5908" max="5908" width="12.85546875" style="87" customWidth="1"/>
    <col min="5909" max="5909" width="23.42578125" style="87" customWidth="1"/>
    <col min="5910" max="5911" width="9.140625" style="87"/>
    <col min="5912" max="5912" width="10.5703125" style="87" bestFit="1" customWidth="1"/>
    <col min="5913" max="5913" width="11.28515625" style="87" customWidth="1"/>
    <col min="5914" max="6144" width="9.140625" style="87"/>
    <col min="6145" max="6145" width="89" style="87" customWidth="1"/>
    <col min="6146" max="6146" width="19.42578125" style="87" customWidth="1"/>
    <col min="6147" max="6147" width="16.140625" style="87" customWidth="1"/>
    <col min="6148" max="6148" width="14.85546875" style="87" customWidth="1"/>
    <col min="6149" max="6149" width="12.140625" style="87" customWidth="1"/>
    <col min="6150" max="6150" width="11" style="87" customWidth="1"/>
    <col min="6151" max="6151" width="9.85546875" style="87" customWidth="1"/>
    <col min="6152" max="6152" width="17.140625" style="87" customWidth="1"/>
    <col min="6153" max="6153" width="10.42578125" style="87" customWidth="1"/>
    <col min="6154" max="6154" width="10.85546875" style="87" customWidth="1"/>
    <col min="6155" max="6155" width="12.7109375" style="87" customWidth="1"/>
    <col min="6156" max="6156" width="9.5703125" style="87" customWidth="1"/>
    <col min="6157" max="6157" width="12.85546875" style="87" customWidth="1"/>
    <col min="6158" max="6158" width="12.5703125" style="87" customWidth="1"/>
    <col min="6159" max="6159" width="11" style="87" customWidth="1"/>
    <col min="6160" max="6160" width="15.140625" style="87" customWidth="1"/>
    <col min="6161" max="6162" width="10.7109375" style="87" customWidth="1"/>
    <col min="6163" max="6163" width="9.140625" style="87"/>
    <col min="6164" max="6164" width="12.85546875" style="87" customWidth="1"/>
    <col min="6165" max="6165" width="23.42578125" style="87" customWidth="1"/>
    <col min="6166" max="6167" width="9.140625" style="87"/>
    <col min="6168" max="6168" width="10.5703125" style="87" bestFit="1" customWidth="1"/>
    <col min="6169" max="6169" width="11.28515625" style="87" customWidth="1"/>
    <col min="6170" max="6400" width="9.140625" style="87"/>
    <col min="6401" max="6401" width="89" style="87" customWidth="1"/>
    <col min="6402" max="6402" width="19.42578125" style="87" customWidth="1"/>
    <col min="6403" max="6403" width="16.140625" style="87" customWidth="1"/>
    <col min="6404" max="6404" width="14.85546875" style="87" customWidth="1"/>
    <col min="6405" max="6405" width="12.140625" style="87" customWidth="1"/>
    <col min="6406" max="6406" width="11" style="87" customWidth="1"/>
    <col min="6407" max="6407" width="9.85546875" style="87" customWidth="1"/>
    <col min="6408" max="6408" width="17.140625" style="87" customWidth="1"/>
    <col min="6409" max="6409" width="10.42578125" style="87" customWidth="1"/>
    <col min="6410" max="6410" width="10.85546875" style="87" customWidth="1"/>
    <col min="6411" max="6411" width="12.7109375" style="87" customWidth="1"/>
    <col min="6412" max="6412" width="9.5703125" style="87" customWidth="1"/>
    <col min="6413" max="6413" width="12.85546875" style="87" customWidth="1"/>
    <col min="6414" max="6414" width="12.5703125" style="87" customWidth="1"/>
    <col min="6415" max="6415" width="11" style="87" customWidth="1"/>
    <col min="6416" max="6416" width="15.140625" style="87" customWidth="1"/>
    <col min="6417" max="6418" width="10.7109375" style="87" customWidth="1"/>
    <col min="6419" max="6419" width="9.140625" style="87"/>
    <col min="6420" max="6420" width="12.85546875" style="87" customWidth="1"/>
    <col min="6421" max="6421" width="23.42578125" style="87" customWidth="1"/>
    <col min="6422" max="6423" width="9.140625" style="87"/>
    <col min="6424" max="6424" width="10.5703125" style="87" bestFit="1" customWidth="1"/>
    <col min="6425" max="6425" width="11.28515625" style="87" customWidth="1"/>
    <col min="6426" max="6656" width="9.140625" style="87"/>
    <col min="6657" max="6657" width="89" style="87" customWidth="1"/>
    <col min="6658" max="6658" width="19.42578125" style="87" customWidth="1"/>
    <col min="6659" max="6659" width="16.140625" style="87" customWidth="1"/>
    <col min="6660" max="6660" width="14.85546875" style="87" customWidth="1"/>
    <col min="6661" max="6661" width="12.140625" style="87" customWidth="1"/>
    <col min="6662" max="6662" width="11" style="87" customWidth="1"/>
    <col min="6663" max="6663" width="9.85546875" style="87" customWidth="1"/>
    <col min="6664" max="6664" width="17.140625" style="87" customWidth="1"/>
    <col min="6665" max="6665" width="10.42578125" style="87" customWidth="1"/>
    <col min="6666" max="6666" width="10.85546875" style="87" customWidth="1"/>
    <col min="6667" max="6667" width="12.7109375" style="87" customWidth="1"/>
    <col min="6668" max="6668" width="9.5703125" style="87" customWidth="1"/>
    <col min="6669" max="6669" width="12.85546875" style="87" customWidth="1"/>
    <col min="6670" max="6670" width="12.5703125" style="87" customWidth="1"/>
    <col min="6671" max="6671" width="11" style="87" customWidth="1"/>
    <col min="6672" max="6672" width="15.140625" style="87" customWidth="1"/>
    <col min="6673" max="6674" width="10.7109375" style="87" customWidth="1"/>
    <col min="6675" max="6675" width="9.140625" style="87"/>
    <col min="6676" max="6676" width="12.85546875" style="87" customWidth="1"/>
    <col min="6677" max="6677" width="23.42578125" style="87" customWidth="1"/>
    <col min="6678" max="6679" width="9.140625" style="87"/>
    <col min="6680" max="6680" width="10.5703125" style="87" bestFit="1" customWidth="1"/>
    <col min="6681" max="6681" width="11.28515625" style="87" customWidth="1"/>
    <col min="6682" max="6912" width="9.140625" style="87"/>
    <col min="6913" max="6913" width="89" style="87" customWidth="1"/>
    <col min="6914" max="6914" width="19.42578125" style="87" customWidth="1"/>
    <col min="6915" max="6915" width="16.140625" style="87" customWidth="1"/>
    <col min="6916" max="6916" width="14.85546875" style="87" customWidth="1"/>
    <col min="6917" max="6917" width="12.140625" style="87" customWidth="1"/>
    <col min="6918" max="6918" width="11" style="87" customWidth="1"/>
    <col min="6919" max="6919" width="9.85546875" style="87" customWidth="1"/>
    <col min="6920" max="6920" width="17.140625" style="87" customWidth="1"/>
    <col min="6921" max="6921" width="10.42578125" style="87" customWidth="1"/>
    <col min="6922" max="6922" width="10.85546875" style="87" customWidth="1"/>
    <col min="6923" max="6923" width="12.7109375" style="87" customWidth="1"/>
    <col min="6924" max="6924" width="9.5703125" style="87" customWidth="1"/>
    <col min="6925" max="6925" width="12.85546875" style="87" customWidth="1"/>
    <col min="6926" max="6926" width="12.5703125" style="87" customWidth="1"/>
    <col min="6927" max="6927" width="11" style="87" customWidth="1"/>
    <col min="6928" max="6928" width="15.140625" style="87" customWidth="1"/>
    <col min="6929" max="6930" width="10.7109375" style="87" customWidth="1"/>
    <col min="6931" max="6931" width="9.140625" style="87"/>
    <col min="6932" max="6932" width="12.85546875" style="87" customWidth="1"/>
    <col min="6933" max="6933" width="23.42578125" style="87" customWidth="1"/>
    <col min="6934" max="6935" width="9.140625" style="87"/>
    <col min="6936" max="6936" width="10.5703125" style="87" bestFit="1" customWidth="1"/>
    <col min="6937" max="6937" width="11.28515625" style="87" customWidth="1"/>
    <col min="6938" max="7168" width="9.140625" style="87"/>
    <col min="7169" max="7169" width="89" style="87" customWidth="1"/>
    <col min="7170" max="7170" width="19.42578125" style="87" customWidth="1"/>
    <col min="7171" max="7171" width="16.140625" style="87" customWidth="1"/>
    <col min="7172" max="7172" width="14.85546875" style="87" customWidth="1"/>
    <col min="7173" max="7173" width="12.140625" style="87" customWidth="1"/>
    <col min="7174" max="7174" width="11" style="87" customWidth="1"/>
    <col min="7175" max="7175" width="9.85546875" style="87" customWidth="1"/>
    <col min="7176" max="7176" width="17.140625" style="87" customWidth="1"/>
    <col min="7177" max="7177" width="10.42578125" style="87" customWidth="1"/>
    <col min="7178" max="7178" width="10.85546875" style="87" customWidth="1"/>
    <col min="7179" max="7179" width="12.7109375" style="87" customWidth="1"/>
    <col min="7180" max="7180" width="9.5703125" style="87" customWidth="1"/>
    <col min="7181" max="7181" width="12.85546875" style="87" customWidth="1"/>
    <col min="7182" max="7182" width="12.5703125" style="87" customWidth="1"/>
    <col min="7183" max="7183" width="11" style="87" customWidth="1"/>
    <col min="7184" max="7184" width="15.140625" style="87" customWidth="1"/>
    <col min="7185" max="7186" width="10.7109375" style="87" customWidth="1"/>
    <col min="7187" max="7187" width="9.140625" style="87"/>
    <col min="7188" max="7188" width="12.85546875" style="87" customWidth="1"/>
    <col min="7189" max="7189" width="23.42578125" style="87" customWidth="1"/>
    <col min="7190" max="7191" width="9.140625" style="87"/>
    <col min="7192" max="7192" width="10.5703125" style="87" bestFit="1" customWidth="1"/>
    <col min="7193" max="7193" width="11.28515625" style="87" customWidth="1"/>
    <col min="7194" max="7424" width="9.140625" style="87"/>
    <col min="7425" max="7425" width="89" style="87" customWidth="1"/>
    <col min="7426" max="7426" width="19.42578125" style="87" customWidth="1"/>
    <col min="7427" max="7427" width="16.140625" style="87" customWidth="1"/>
    <col min="7428" max="7428" width="14.85546875" style="87" customWidth="1"/>
    <col min="7429" max="7429" width="12.140625" style="87" customWidth="1"/>
    <col min="7430" max="7430" width="11" style="87" customWidth="1"/>
    <col min="7431" max="7431" width="9.85546875" style="87" customWidth="1"/>
    <col min="7432" max="7432" width="17.140625" style="87" customWidth="1"/>
    <col min="7433" max="7433" width="10.42578125" style="87" customWidth="1"/>
    <col min="7434" max="7434" width="10.85546875" style="87" customWidth="1"/>
    <col min="7435" max="7435" width="12.7109375" style="87" customWidth="1"/>
    <col min="7436" max="7436" width="9.5703125" style="87" customWidth="1"/>
    <col min="7437" max="7437" width="12.85546875" style="87" customWidth="1"/>
    <col min="7438" max="7438" width="12.5703125" style="87" customWidth="1"/>
    <col min="7439" max="7439" width="11" style="87" customWidth="1"/>
    <col min="7440" max="7440" width="15.140625" style="87" customWidth="1"/>
    <col min="7441" max="7442" width="10.7109375" style="87" customWidth="1"/>
    <col min="7443" max="7443" width="9.140625" style="87"/>
    <col min="7444" max="7444" width="12.85546875" style="87" customWidth="1"/>
    <col min="7445" max="7445" width="23.42578125" style="87" customWidth="1"/>
    <col min="7446" max="7447" width="9.140625" style="87"/>
    <col min="7448" max="7448" width="10.5703125" style="87" bestFit="1" customWidth="1"/>
    <col min="7449" max="7449" width="11.28515625" style="87" customWidth="1"/>
    <col min="7450" max="7680" width="9.140625" style="87"/>
    <col min="7681" max="7681" width="89" style="87" customWidth="1"/>
    <col min="7682" max="7682" width="19.42578125" style="87" customWidth="1"/>
    <col min="7683" max="7683" width="16.140625" style="87" customWidth="1"/>
    <col min="7684" max="7684" width="14.85546875" style="87" customWidth="1"/>
    <col min="7685" max="7685" width="12.140625" style="87" customWidth="1"/>
    <col min="7686" max="7686" width="11" style="87" customWidth="1"/>
    <col min="7687" max="7687" width="9.85546875" style="87" customWidth="1"/>
    <col min="7688" max="7688" width="17.140625" style="87" customWidth="1"/>
    <col min="7689" max="7689" width="10.42578125" style="87" customWidth="1"/>
    <col min="7690" max="7690" width="10.85546875" style="87" customWidth="1"/>
    <col min="7691" max="7691" width="12.7109375" style="87" customWidth="1"/>
    <col min="7692" max="7692" width="9.5703125" style="87" customWidth="1"/>
    <col min="7693" max="7693" width="12.85546875" style="87" customWidth="1"/>
    <col min="7694" max="7694" width="12.5703125" style="87" customWidth="1"/>
    <col min="7695" max="7695" width="11" style="87" customWidth="1"/>
    <col min="7696" max="7696" width="15.140625" style="87" customWidth="1"/>
    <col min="7697" max="7698" width="10.7109375" style="87" customWidth="1"/>
    <col min="7699" max="7699" width="9.140625" style="87"/>
    <col min="7700" max="7700" width="12.85546875" style="87" customWidth="1"/>
    <col min="7701" max="7701" width="23.42578125" style="87" customWidth="1"/>
    <col min="7702" max="7703" width="9.140625" style="87"/>
    <col min="7704" max="7704" width="10.5703125" style="87" bestFit="1" customWidth="1"/>
    <col min="7705" max="7705" width="11.28515625" style="87" customWidth="1"/>
    <col min="7706" max="7936" width="9.140625" style="87"/>
    <col min="7937" max="7937" width="89" style="87" customWidth="1"/>
    <col min="7938" max="7938" width="19.42578125" style="87" customWidth="1"/>
    <col min="7939" max="7939" width="16.140625" style="87" customWidth="1"/>
    <col min="7940" max="7940" width="14.85546875" style="87" customWidth="1"/>
    <col min="7941" max="7941" width="12.140625" style="87" customWidth="1"/>
    <col min="7942" max="7942" width="11" style="87" customWidth="1"/>
    <col min="7943" max="7943" width="9.85546875" style="87" customWidth="1"/>
    <col min="7944" max="7944" width="17.140625" style="87" customWidth="1"/>
    <col min="7945" max="7945" width="10.42578125" style="87" customWidth="1"/>
    <col min="7946" max="7946" width="10.85546875" style="87" customWidth="1"/>
    <col min="7947" max="7947" width="12.7109375" style="87" customWidth="1"/>
    <col min="7948" max="7948" width="9.5703125" style="87" customWidth="1"/>
    <col min="7949" max="7949" width="12.85546875" style="87" customWidth="1"/>
    <col min="7950" max="7950" width="12.5703125" style="87" customWidth="1"/>
    <col min="7951" max="7951" width="11" style="87" customWidth="1"/>
    <col min="7952" max="7952" width="15.140625" style="87" customWidth="1"/>
    <col min="7953" max="7954" width="10.7109375" style="87" customWidth="1"/>
    <col min="7955" max="7955" width="9.140625" style="87"/>
    <col min="7956" max="7956" width="12.85546875" style="87" customWidth="1"/>
    <col min="7957" max="7957" width="23.42578125" style="87" customWidth="1"/>
    <col min="7958" max="7959" width="9.140625" style="87"/>
    <col min="7960" max="7960" width="10.5703125" style="87" bestFit="1" customWidth="1"/>
    <col min="7961" max="7961" width="11.28515625" style="87" customWidth="1"/>
    <col min="7962" max="8192" width="9.140625" style="87"/>
    <col min="8193" max="8193" width="89" style="87" customWidth="1"/>
    <col min="8194" max="8194" width="19.42578125" style="87" customWidth="1"/>
    <col min="8195" max="8195" width="16.140625" style="87" customWidth="1"/>
    <col min="8196" max="8196" width="14.85546875" style="87" customWidth="1"/>
    <col min="8197" max="8197" width="12.140625" style="87" customWidth="1"/>
    <col min="8198" max="8198" width="11" style="87" customWidth="1"/>
    <col min="8199" max="8199" width="9.85546875" style="87" customWidth="1"/>
    <col min="8200" max="8200" width="17.140625" style="87" customWidth="1"/>
    <col min="8201" max="8201" width="10.42578125" style="87" customWidth="1"/>
    <col min="8202" max="8202" width="10.85546875" style="87" customWidth="1"/>
    <col min="8203" max="8203" width="12.7109375" style="87" customWidth="1"/>
    <col min="8204" max="8204" width="9.5703125" style="87" customWidth="1"/>
    <col min="8205" max="8205" width="12.85546875" style="87" customWidth="1"/>
    <col min="8206" max="8206" width="12.5703125" style="87" customWidth="1"/>
    <col min="8207" max="8207" width="11" style="87" customWidth="1"/>
    <col min="8208" max="8208" width="15.140625" style="87" customWidth="1"/>
    <col min="8209" max="8210" width="10.7109375" style="87" customWidth="1"/>
    <col min="8211" max="8211" width="9.140625" style="87"/>
    <col min="8212" max="8212" width="12.85546875" style="87" customWidth="1"/>
    <col min="8213" max="8213" width="23.42578125" style="87" customWidth="1"/>
    <col min="8214" max="8215" width="9.140625" style="87"/>
    <col min="8216" max="8216" width="10.5703125" style="87" bestFit="1" customWidth="1"/>
    <col min="8217" max="8217" width="11.28515625" style="87" customWidth="1"/>
    <col min="8218" max="8448" width="9.140625" style="87"/>
    <col min="8449" max="8449" width="89" style="87" customWidth="1"/>
    <col min="8450" max="8450" width="19.42578125" style="87" customWidth="1"/>
    <col min="8451" max="8451" width="16.140625" style="87" customWidth="1"/>
    <col min="8452" max="8452" width="14.85546875" style="87" customWidth="1"/>
    <col min="8453" max="8453" width="12.140625" style="87" customWidth="1"/>
    <col min="8454" max="8454" width="11" style="87" customWidth="1"/>
    <col min="8455" max="8455" width="9.85546875" style="87" customWidth="1"/>
    <col min="8456" max="8456" width="17.140625" style="87" customWidth="1"/>
    <col min="8457" max="8457" width="10.42578125" style="87" customWidth="1"/>
    <col min="8458" max="8458" width="10.85546875" style="87" customWidth="1"/>
    <col min="8459" max="8459" width="12.7109375" style="87" customWidth="1"/>
    <col min="8460" max="8460" width="9.5703125" style="87" customWidth="1"/>
    <col min="8461" max="8461" width="12.85546875" style="87" customWidth="1"/>
    <col min="8462" max="8462" width="12.5703125" style="87" customWidth="1"/>
    <col min="8463" max="8463" width="11" style="87" customWidth="1"/>
    <col min="8464" max="8464" width="15.140625" style="87" customWidth="1"/>
    <col min="8465" max="8466" width="10.7109375" style="87" customWidth="1"/>
    <col min="8467" max="8467" width="9.140625" style="87"/>
    <col min="8468" max="8468" width="12.85546875" style="87" customWidth="1"/>
    <col min="8469" max="8469" width="23.42578125" style="87" customWidth="1"/>
    <col min="8470" max="8471" width="9.140625" style="87"/>
    <col min="8472" max="8472" width="10.5703125" style="87" bestFit="1" customWidth="1"/>
    <col min="8473" max="8473" width="11.28515625" style="87" customWidth="1"/>
    <col min="8474" max="8704" width="9.140625" style="87"/>
    <col min="8705" max="8705" width="89" style="87" customWidth="1"/>
    <col min="8706" max="8706" width="19.42578125" style="87" customWidth="1"/>
    <col min="8707" max="8707" width="16.140625" style="87" customWidth="1"/>
    <col min="8708" max="8708" width="14.85546875" style="87" customWidth="1"/>
    <col min="8709" max="8709" width="12.140625" style="87" customWidth="1"/>
    <col min="8710" max="8710" width="11" style="87" customWidth="1"/>
    <col min="8711" max="8711" width="9.85546875" style="87" customWidth="1"/>
    <col min="8712" max="8712" width="17.140625" style="87" customWidth="1"/>
    <col min="8713" max="8713" width="10.42578125" style="87" customWidth="1"/>
    <col min="8714" max="8714" width="10.85546875" style="87" customWidth="1"/>
    <col min="8715" max="8715" width="12.7109375" style="87" customWidth="1"/>
    <col min="8716" max="8716" width="9.5703125" style="87" customWidth="1"/>
    <col min="8717" max="8717" width="12.85546875" style="87" customWidth="1"/>
    <col min="8718" max="8718" width="12.5703125" style="87" customWidth="1"/>
    <col min="8719" max="8719" width="11" style="87" customWidth="1"/>
    <col min="8720" max="8720" width="15.140625" style="87" customWidth="1"/>
    <col min="8721" max="8722" width="10.7109375" style="87" customWidth="1"/>
    <col min="8723" max="8723" width="9.140625" style="87"/>
    <col min="8724" max="8724" width="12.85546875" style="87" customWidth="1"/>
    <col min="8725" max="8725" width="23.42578125" style="87" customWidth="1"/>
    <col min="8726" max="8727" width="9.140625" style="87"/>
    <col min="8728" max="8728" width="10.5703125" style="87" bestFit="1" customWidth="1"/>
    <col min="8729" max="8729" width="11.28515625" style="87" customWidth="1"/>
    <col min="8730" max="8960" width="9.140625" style="87"/>
    <col min="8961" max="8961" width="89" style="87" customWidth="1"/>
    <col min="8962" max="8962" width="19.42578125" style="87" customWidth="1"/>
    <col min="8963" max="8963" width="16.140625" style="87" customWidth="1"/>
    <col min="8964" max="8964" width="14.85546875" style="87" customWidth="1"/>
    <col min="8965" max="8965" width="12.140625" style="87" customWidth="1"/>
    <col min="8966" max="8966" width="11" style="87" customWidth="1"/>
    <col min="8967" max="8967" width="9.85546875" style="87" customWidth="1"/>
    <col min="8968" max="8968" width="17.140625" style="87" customWidth="1"/>
    <col min="8969" max="8969" width="10.42578125" style="87" customWidth="1"/>
    <col min="8970" max="8970" width="10.85546875" style="87" customWidth="1"/>
    <col min="8971" max="8971" width="12.7109375" style="87" customWidth="1"/>
    <col min="8972" max="8972" width="9.5703125" style="87" customWidth="1"/>
    <col min="8973" max="8973" width="12.85546875" style="87" customWidth="1"/>
    <col min="8974" max="8974" width="12.5703125" style="87" customWidth="1"/>
    <col min="8975" max="8975" width="11" style="87" customWidth="1"/>
    <col min="8976" max="8976" width="15.140625" style="87" customWidth="1"/>
    <col min="8977" max="8978" width="10.7109375" style="87" customWidth="1"/>
    <col min="8979" max="8979" width="9.140625" style="87"/>
    <col min="8980" max="8980" width="12.85546875" style="87" customWidth="1"/>
    <col min="8981" max="8981" width="23.42578125" style="87" customWidth="1"/>
    <col min="8982" max="8983" width="9.140625" style="87"/>
    <col min="8984" max="8984" width="10.5703125" style="87" bestFit="1" customWidth="1"/>
    <col min="8985" max="8985" width="11.28515625" style="87" customWidth="1"/>
    <col min="8986" max="9216" width="9.140625" style="87"/>
    <col min="9217" max="9217" width="89" style="87" customWidth="1"/>
    <col min="9218" max="9218" width="19.42578125" style="87" customWidth="1"/>
    <col min="9219" max="9219" width="16.140625" style="87" customWidth="1"/>
    <col min="9220" max="9220" width="14.85546875" style="87" customWidth="1"/>
    <col min="9221" max="9221" width="12.140625" style="87" customWidth="1"/>
    <col min="9222" max="9222" width="11" style="87" customWidth="1"/>
    <col min="9223" max="9223" width="9.85546875" style="87" customWidth="1"/>
    <col min="9224" max="9224" width="17.140625" style="87" customWidth="1"/>
    <col min="9225" max="9225" width="10.42578125" style="87" customWidth="1"/>
    <col min="9226" max="9226" width="10.85546875" style="87" customWidth="1"/>
    <col min="9227" max="9227" width="12.7109375" style="87" customWidth="1"/>
    <col min="9228" max="9228" width="9.5703125" style="87" customWidth="1"/>
    <col min="9229" max="9229" width="12.85546875" style="87" customWidth="1"/>
    <col min="9230" max="9230" width="12.5703125" style="87" customWidth="1"/>
    <col min="9231" max="9231" width="11" style="87" customWidth="1"/>
    <col min="9232" max="9232" width="15.140625" style="87" customWidth="1"/>
    <col min="9233" max="9234" width="10.7109375" style="87" customWidth="1"/>
    <col min="9235" max="9235" width="9.140625" style="87"/>
    <col min="9236" max="9236" width="12.85546875" style="87" customWidth="1"/>
    <col min="9237" max="9237" width="23.42578125" style="87" customWidth="1"/>
    <col min="9238" max="9239" width="9.140625" style="87"/>
    <col min="9240" max="9240" width="10.5703125" style="87" bestFit="1" customWidth="1"/>
    <col min="9241" max="9241" width="11.28515625" style="87" customWidth="1"/>
    <col min="9242" max="9472" width="9.140625" style="87"/>
    <col min="9473" max="9473" width="89" style="87" customWidth="1"/>
    <col min="9474" max="9474" width="19.42578125" style="87" customWidth="1"/>
    <col min="9475" max="9475" width="16.140625" style="87" customWidth="1"/>
    <col min="9476" max="9476" width="14.85546875" style="87" customWidth="1"/>
    <col min="9477" max="9477" width="12.140625" style="87" customWidth="1"/>
    <col min="9478" max="9478" width="11" style="87" customWidth="1"/>
    <col min="9479" max="9479" width="9.85546875" style="87" customWidth="1"/>
    <col min="9480" max="9480" width="17.140625" style="87" customWidth="1"/>
    <col min="9481" max="9481" width="10.42578125" style="87" customWidth="1"/>
    <col min="9482" max="9482" width="10.85546875" style="87" customWidth="1"/>
    <col min="9483" max="9483" width="12.7109375" style="87" customWidth="1"/>
    <col min="9484" max="9484" width="9.5703125" style="87" customWidth="1"/>
    <col min="9485" max="9485" width="12.85546875" style="87" customWidth="1"/>
    <col min="9486" max="9486" width="12.5703125" style="87" customWidth="1"/>
    <col min="9487" max="9487" width="11" style="87" customWidth="1"/>
    <col min="9488" max="9488" width="15.140625" style="87" customWidth="1"/>
    <col min="9489" max="9490" width="10.7109375" style="87" customWidth="1"/>
    <col min="9491" max="9491" width="9.140625" style="87"/>
    <col min="9492" max="9492" width="12.85546875" style="87" customWidth="1"/>
    <col min="9493" max="9493" width="23.42578125" style="87" customWidth="1"/>
    <col min="9494" max="9495" width="9.140625" style="87"/>
    <col min="9496" max="9496" width="10.5703125" style="87" bestFit="1" customWidth="1"/>
    <col min="9497" max="9497" width="11.28515625" style="87" customWidth="1"/>
    <col min="9498" max="9728" width="9.140625" style="87"/>
    <col min="9729" max="9729" width="89" style="87" customWidth="1"/>
    <col min="9730" max="9730" width="19.42578125" style="87" customWidth="1"/>
    <col min="9731" max="9731" width="16.140625" style="87" customWidth="1"/>
    <col min="9732" max="9732" width="14.85546875" style="87" customWidth="1"/>
    <col min="9733" max="9733" width="12.140625" style="87" customWidth="1"/>
    <col min="9734" max="9734" width="11" style="87" customWidth="1"/>
    <col min="9735" max="9735" width="9.85546875" style="87" customWidth="1"/>
    <col min="9736" max="9736" width="17.140625" style="87" customWidth="1"/>
    <col min="9737" max="9737" width="10.42578125" style="87" customWidth="1"/>
    <col min="9738" max="9738" width="10.85546875" style="87" customWidth="1"/>
    <col min="9739" max="9739" width="12.7109375" style="87" customWidth="1"/>
    <col min="9740" max="9740" width="9.5703125" style="87" customWidth="1"/>
    <col min="9741" max="9741" width="12.85546875" style="87" customWidth="1"/>
    <col min="9742" max="9742" width="12.5703125" style="87" customWidth="1"/>
    <col min="9743" max="9743" width="11" style="87" customWidth="1"/>
    <col min="9744" max="9744" width="15.140625" style="87" customWidth="1"/>
    <col min="9745" max="9746" width="10.7109375" style="87" customWidth="1"/>
    <col min="9747" max="9747" width="9.140625" style="87"/>
    <col min="9748" max="9748" width="12.85546875" style="87" customWidth="1"/>
    <col min="9749" max="9749" width="23.42578125" style="87" customWidth="1"/>
    <col min="9750" max="9751" width="9.140625" style="87"/>
    <col min="9752" max="9752" width="10.5703125" style="87" bestFit="1" customWidth="1"/>
    <col min="9753" max="9753" width="11.28515625" style="87" customWidth="1"/>
    <col min="9754" max="9984" width="9.140625" style="87"/>
    <col min="9985" max="9985" width="89" style="87" customWidth="1"/>
    <col min="9986" max="9986" width="19.42578125" style="87" customWidth="1"/>
    <col min="9987" max="9987" width="16.140625" style="87" customWidth="1"/>
    <col min="9988" max="9988" width="14.85546875" style="87" customWidth="1"/>
    <col min="9989" max="9989" width="12.140625" style="87" customWidth="1"/>
    <col min="9990" max="9990" width="11" style="87" customWidth="1"/>
    <col min="9991" max="9991" width="9.85546875" style="87" customWidth="1"/>
    <col min="9992" max="9992" width="17.140625" style="87" customWidth="1"/>
    <col min="9993" max="9993" width="10.42578125" style="87" customWidth="1"/>
    <col min="9994" max="9994" width="10.85546875" style="87" customWidth="1"/>
    <col min="9995" max="9995" width="12.7109375" style="87" customWidth="1"/>
    <col min="9996" max="9996" width="9.5703125" style="87" customWidth="1"/>
    <col min="9997" max="9997" width="12.85546875" style="87" customWidth="1"/>
    <col min="9998" max="9998" width="12.5703125" style="87" customWidth="1"/>
    <col min="9999" max="9999" width="11" style="87" customWidth="1"/>
    <col min="10000" max="10000" width="15.140625" style="87" customWidth="1"/>
    <col min="10001" max="10002" width="10.7109375" style="87" customWidth="1"/>
    <col min="10003" max="10003" width="9.140625" style="87"/>
    <col min="10004" max="10004" width="12.85546875" style="87" customWidth="1"/>
    <col min="10005" max="10005" width="23.42578125" style="87" customWidth="1"/>
    <col min="10006" max="10007" width="9.140625" style="87"/>
    <col min="10008" max="10008" width="10.5703125" style="87" bestFit="1" customWidth="1"/>
    <col min="10009" max="10009" width="11.28515625" style="87" customWidth="1"/>
    <col min="10010" max="10240" width="9.140625" style="87"/>
    <col min="10241" max="10241" width="89" style="87" customWidth="1"/>
    <col min="10242" max="10242" width="19.42578125" style="87" customWidth="1"/>
    <col min="10243" max="10243" width="16.140625" style="87" customWidth="1"/>
    <col min="10244" max="10244" width="14.85546875" style="87" customWidth="1"/>
    <col min="10245" max="10245" width="12.140625" style="87" customWidth="1"/>
    <col min="10246" max="10246" width="11" style="87" customWidth="1"/>
    <col min="10247" max="10247" width="9.85546875" style="87" customWidth="1"/>
    <col min="10248" max="10248" width="17.140625" style="87" customWidth="1"/>
    <col min="10249" max="10249" width="10.42578125" style="87" customWidth="1"/>
    <col min="10250" max="10250" width="10.85546875" style="87" customWidth="1"/>
    <col min="10251" max="10251" width="12.7109375" style="87" customWidth="1"/>
    <col min="10252" max="10252" width="9.5703125" style="87" customWidth="1"/>
    <col min="10253" max="10253" width="12.85546875" style="87" customWidth="1"/>
    <col min="10254" max="10254" width="12.5703125" style="87" customWidth="1"/>
    <col min="10255" max="10255" width="11" style="87" customWidth="1"/>
    <col min="10256" max="10256" width="15.140625" style="87" customWidth="1"/>
    <col min="10257" max="10258" width="10.7109375" style="87" customWidth="1"/>
    <col min="10259" max="10259" width="9.140625" style="87"/>
    <col min="10260" max="10260" width="12.85546875" style="87" customWidth="1"/>
    <col min="10261" max="10261" width="23.42578125" style="87" customWidth="1"/>
    <col min="10262" max="10263" width="9.140625" style="87"/>
    <col min="10264" max="10264" width="10.5703125" style="87" bestFit="1" customWidth="1"/>
    <col min="10265" max="10265" width="11.28515625" style="87" customWidth="1"/>
    <col min="10266" max="10496" width="9.140625" style="87"/>
    <col min="10497" max="10497" width="89" style="87" customWidth="1"/>
    <col min="10498" max="10498" width="19.42578125" style="87" customWidth="1"/>
    <col min="10499" max="10499" width="16.140625" style="87" customWidth="1"/>
    <col min="10500" max="10500" width="14.85546875" style="87" customWidth="1"/>
    <col min="10501" max="10501" width="12.140625" style="87" customWidth="1"/>
    <col min="10502" max="10502" width="11" style="87" customWidth="1"/>
    <col min="10503" max="10503" width="9.85546875" style="87" customWidth="1"/>
    <col min="10504" max="10504" width="17.140625" style="87" customWidth="1"/>
    <col min="10505" max="10505" width="10.42578125" style="87" customWidth="1"/>
    <col min="10506" max="10506" width="10.85546875" style="87" customWidth="1"/>
    <col min="10507" max="10507" width="12.7109375" style="87" customWidth="1"/>
    <col min="10508" max="10508" width="9.5703125" style="87" customWidth="1"/>
    <col min="10509" max="10509" width="12.85546875" style="87" customWidth="1"/>
    <col min="10510" max="10510" width="12.5703125" style="87" customWidth="1"/>
    <col min="10511" max="10511" width="11" style="87" customWidth="1"/>
    <col min="10512" max="10512" width="15.140625" style="87" customWidth="1"/>
    <col min="10513" max="10514" width="10.7109375" style="87" customWidth="1"/>
    <col min="10515" max="10515" width="9.140625" style="87"/>
    <col min="10516" max="10516" width="12.85546875" style="87" customWidth="1"/>
    <col min="10517" max="10517" width="23.42578125" style="87" customWidth="1"/>
    <col min="10518" max="10519" width="9.140625" style="87"/>
    <col min="10520" max="10520" width="10.5703125" style="87" bestFit="1" customWidth="1"/>
    <col min="10521" max="10521" width="11.28515625" style="87" customWidth="1"/>
    <col min="10522" max="10752" width="9.140625" style="87"/>
    <col min="10753" max="10753" width="89" style="87" customWidth="1"/>
    <col min="10754" max="10754" width="19.42578125" style="87" customWidth="1"/>
    <col min="10755" max="10755" width="16.140625" style="87" customWidth="1"/>
    <col min="10756" max="10756" width="14.85546875" style="87" customWidth="1"/>
    <col min="10757" max="10757" width="12.140625" style="87" customWidth="1"/>
    <col min="10758" max="10758" width="11" style="87" customWidth="1"/>
    <col min="10759" max="10759" width="9.85546875" style="87" customWidth="1"/>
    <col min="10760" max="10760" width="17.140625" style="87" customWidth="1"/>
    <col min="10761" max="10761" width="10.42578125" style="87" customWidth="1"/>
    <col min="10762" max="10762" width="10.85546875" style="87" customWidth="1"/>
    <col min="10763" max="10763" width="12.7109375" style="87" customWidth="1"/>
    <col min="10764" max="10764" width="9.5703125" style="87" customWidth="1"/>
    <col min="10765" max="10765" width="12.85546875" style="87" customWidth="1"/>
    <col min="10766" max="10766" width="12.5703125" style="87" customWidth="1"/>
    <col min="10767" max="10767" width="11" style="87" customWidth="1"/>
    <col min="10768" max="10768" width="15.140625" style="87" customWidth="1"/>
    <col min="10769" max="10770" width="10.7109375" style="87" customWidth="1"/>
    <col min="10771" max="10771" width="9.140625" style="87"/>
    <col min="10772" max="10772" width="12.85546875" style="87" customWidth="1"/>
    <col min="10773" max="10773" width="23.42578125" style="87" customWidth="1"/>
    <col min="10774" max="10775" width="9.140625" style="87"/>
    <col min="10776" max="10776" width="10.5703125" style="87" bestFit="1" customWidth="1"/>
    <col min="10777" max="10777" width="11.28515625" style="87" customWidth="1"/>
    <col min="10778" max="11008" width="9.140625" style="87"/>
    <col min="11009" max="11009" width="89" style="87" customWidth="1"/>
    <col min="11010" max="11010" width="19.42578125" style="87" customWidth="1"/>
    <col min="11011" max="11011" width="16.140625" style="87" customWidth="1"/>
    <col min="11012" max="11012" width="14.85546875" style="87" customWidth="1"/>
    <col min="11013" max="11013" width="12.140625" style="87" customWidth="1"/>
    <col min="11014" max="11014" width="11" style="87" customWidth="1"/>
    <col min="11015" max="11015" width="9.85546875" style="87" customWidth="1"/>
    <col min="11016" max="11016" width="17.140625" style="87" customWidth="1"/>
    <col min="11017" max="11017" width="10.42578125" style="87" customWidth="1"/>
    <col min="11018" max="11018" width="10.85546875" style="87" customWidth="1"/>
    <col min="11019" max="11019" width="12.7109375" style="87" customWidth="1"/>
    <col min="11020" max="11020" width="9.5703125" style="87" customWidth="1"/>
    <col min="11021" max="11021" width="12.85546875" style="87" customWidth="1"/>
    <col min="11022" max="11022" width="12.5703125" style="87" customWidth="1"/>
    <col min="11023" max="11023" width="11" style="87" customWidth="1"/>
    <col min="11024" max="11024" width="15.140625" style="87" customWidth="1"/>
    <col min="11025" max="11026" width="10.7109375" style="87" customWidth="1"/>
    <col min="11027" max="11027" width="9.140625" style="87"/>
    <col min="11028" max="11028" width="12.85546875" style="87" customWidth="1"/>
    <col min="11029" max="11029" width="23.42578125" style="87" customWidth="1"/>
    <col min="11030" max="11031" width="9.140625" style="87"/>
    <col min="11032" max="11032" width="10.5703125" style="87" bestFit="1" customWidth="1"/>
    <col min="11033" max="11033" width="11.28515625" style="87" customWidth="1"/>
    <col min="11034" max="11264" width="9.140625" style="87"/>
    <col min="11265" max="11265" width="89" style="87" customWidth="1"/>
    <col min="11266" max="11266" width="19.42578125" style="87" customWidth="1"/>
    <col min="11267" max="11267" width="16.140625" style="87" customWidth="1"/>
    <col min="11268" max="11268" width="14.85546875" style="87" customWidth="1"/>
    <col min="11269" max="11269" width="12.140625" style="87" customWidth="1"/>
    <col min="11270" max="11270" width="11" style="87" customWidth="1"/>
    <col min="11271" max="11271" width="9.85546875" style="87" customWidth="1"/>
    <col min="11272" max="11272" width="17.140625" style="87" customWidth="1"/>
    <col min="11273" max="11273" width="10.42578125" style="87" customWidth="1"/>
    <col min="11274" max="11274" width="10.85546875" style="87" customWidth="1"/>
    <col min="11275" max="11275" width="12.7109375" style="87" customWidth="1"/>
    <col min="11276" max="11276" width="9.5703125" style="87" customWidth="1"/>
    <col min="11277" max="11277" width="12.85546875" style="87" customWidth="1"/>
    <col min="11278" max="11278" width="12.5703125" style="87" customWidth="1"/>
    <col min="11279" max="11279" width="11" style="87" customWidth="1"/>
    <col min="11280" max="11280" width="15.140625" style="87" customWidth="1"/>
    <col min="11281" max="11282" width="10.7109375" style="87" customWidth="1"/>
    <col min="11283" max="11283" width="9.140625" style="87"/>
    <col min="11284" max="11284" width="12.85546875" style="87" customWidth="1"/>
    <col min="11285" max="11285" width="23.42578125" style="87" customWidth="1"/>
    <col min="11286" max="11287" width="9.140625" style="87"/>
    <col min="11288" max="11288" width="10.5703125" style="87" bestFit="1" customWidth="1"/>
    <col min="11289" max="11289" width="11.28515625" style="87" customWidth="1"/>
    <col min="11290" max="11520" width="9.140625" style="87"/>
    <col min="11521" max="11521" width="89" style="87" customWidth="1"/>
    <col min="11522" max="11522" width="19.42578125" style="87" customWidth="1"/>
    <col min="11523" max="11523" width="16.140625" style="87" customWidth="1"/>
    <col min="11524" max="11524" width="14.85546875" style="87" customWidth="1"/>
    <col min="11525" max="11525" width="12.140625" style="87" customWidth="1"/>
    <col min="11526" max="11526" width="11" style="87" customWidth="1"/>
    <col min="11527" max="11527" width="9.85546875" style="87" customWidth="1"/>
    <col min="11528" max="11528" width="17.140625" style="87" customWidth="1"/>
    <col min="11529" max="11529" width="10.42578125" style="87" customWidth="1"/>
    <col min="11530" max="11530" width="10.85546875" style="87" customWidth="1"/>
    <col min="11531" max="11531" width="12.7109375" style="87" customWidth="1"/>
    <col min="11532" max="11532" width="9.5703125" style="87" customWidth="1"/>
    <col min="11533" max="11533" width="12.85546875" style="87" customWidth="1"/>
    <col min="11534" max="11534" width="12.5703125" style="87" customWidth="1"/>
    <col min="11535" max="11535" width="11" style="87" customWidth="1"/>
    <col min="11536" max="11536" width="15.140625" style="87" customWidth="1"/>
    <col min="11537" max="11538" width="10.7109375" style="87" customWidth="1"/>
    <col min="11539" max="11539" width="9.140625" style="87"/>
    <col min="11540" max="11540" width="12.85546875" style="87" customWidth="1"/>
    <col min="11541" max="11541" width="23.42578125" style="87" customWidth="1"/>
    <col min="11542" max="11543" width="9.140625" style="87"/>
    <col min="11544" max="11544" width="10.5703125" style="87" bestFit="1" customWidth="1"/>
    <col min="11545" max="11545" width="11.28515625" style="87" customWidth="1"/>
    <col min="11546" max="11776" width="9.140625" style="87"/>
    <col min="11777" max="11777" width="89" style="87" customWidth="1"/>
    <col min="11778" max="11778" width="19.42578125" style="87" customWidth="1"/>
    <col min="11779" max="11779" width="16.140625" style="87" customWidth="1"/>
    <col min="11780" max="11780" width="14.85546875" style="87" customWidth="1"/>
    <col min="11781" max="11781" width="12.140625" style="87" customWidth="1"/>
    <col min="11782" max="11782" width="11" style="87" customWidth="1"/>
    <col min="11783" max="11783" width="9.85546875" style="87" customWidth="1"/>
    <col min="11784" max="11784" width="17.140625" style="87" customWidth="1"/>
    <col min="11785" max="11785" width="10.42578125" style="87" customWidth="1"/>
    <col min="11786" max="11786" width="10.85546875" style="87" customWidth="1"/>
    <col min="11787" max="11787" width="12.7109375" style="87" customWidth="1"/>
    <col min="11788" max="11788" width="9.5703125" style="87" customWidth="1"/>
    <col min="11789" max="11789" width="12.85546875" style="87" customWidth="1"/>
    <col min="11790" max="11790" width="12.5703125" style="87" customWidth="1"/>
    <col min="11791" max="11791" width="11" style="87" customWidth="1"/>
    <col min="11792" max="11792" width="15.140625" style="87" customWidth="1"/>
    <col min="11793" max="11794" width="10.7109375" style="87" customWidth="1"/>
    <col min="11795" max="11795" width="9.140625" style="87"/>
    <col min="11796" max="11796" width="12.85546875" style="87" customWidth="1"/>
    <col min="11797" max="11797" width="23.42578125" style="87" customWidth="1"/>
    <col min="11798" max="11799" width="9.140625" style="87"/>
    <col min="11800" max="11800" width="10.5703125" style="87" bestFit="1" customWidth="1"/>
    <col min="11801" max="11801" width="11.28515625" style="87" customWidth="1"/>
    <col min="11802" max="12032" width="9.140625" style="87"/>
    <col min="12033" max="12033" width="89" style="87" customWidth="1"/>
    <col min="12034" max="12034" width="19.42578125" style="87" customWidth="1"/>
    <col min="12035" max="12035" width="16.140625" style="87" customWidth="1"/>
    <col min="12036" max="12036" width="14.85546875" style="87" customWidth="1"/>
    <col min="12037" max="12037" width="12.140625" style="87" customWidth="1"/>
    <col min="12038" max="12038" width="11" style="87" customWidth="1"/>
    <col min="12039" max="12039" width="9.85546875" style="87" customWidth="1"/>
    <col min="12040" max="12040" width="17.140625" style="87" customWidth="1"/>
    <col min="12041" max="12041" width="10.42578125" style="87" customWidth="1"/>
    <col min="12042" max="12042" width="10.85546875" style="87" customWidth="1"/>
    <col min="12043" max="12043" width="12.7109375" style="87" customWidth="1"/>
    <col min="12044" max="12044" width="9.5703125" style="87" customWidth="1"/>
    <col min="12045" max="12045" width="12.85546875" style="87" customWidth="1"/>
    <col min="12046" max="12046" width="12.5703125" style="87" customWidth="1"/>
    <col min="12047" max="12047" width="11" style="87" customWidth="1"/>
    <col min="12048" max="12048" width="15.140625" style="87" customWidth="1"/>
    <col min="12049" max="12050" width="10.7109375" style="87" customWidth="1"/>
    <col min="12051" max="12051" width="9.140625" style="87"/>
    <col min="12052" max="12052" width="12.85546875" style="87" customWidth="1"/>
    <col min="12053" max="12053" width="23.42578125" style="87" customWidth="1"/>
    <col min="12054" max="12055" width="9.140625" style="87"/>
    <col min="12056" max="12056" width="10.5703125" style="87" bestFit="1" customWidth="1"/>
    <col min="12057" max="12057" width="11.28515625" style="87" customWidth="1"/>
    <col min="12058" max="12288" width="9.140625" style="87"/>
    <col min="12289" max="12289" width="89" style="87" customWidth="1"/>
    <col min="12290" max="12290" width="19.42578125" style="87" customWidth="1"/>
    <col min="12291" max="12291" width="16.140625" style="87" customWidth="1"/>
    <col min="12292" max="12292" width="14.85546875" style="87" customWidth="1"/>
    <col min="12293" max="12293" width="12.140625" style="87" customWidth="1"/>
    <col min="12294" max="12294" width="11" style="87" customWidth="1"/>
    <col min="12295" max="12295" width="9.85546875" style="87" customWidth="1"/>
    <col min="12296" max="12296" width="17.140625" style="87" customWidth="1"/>
    <col min="12297" max="12297" width="10.42578125" style="87" customWidth="1"/>
    <col min="12298" max="12298" width="10.85546875" style="87" customWidth="1"/>
    <col min="12299" max="12299" width="12.7109375" style="87" customWidth="1"/>
    <col min="12300" max="12300" width="9.5703125" style="87" customWidth="1"/>
    <col min="12301" max="12301" width="12.85546875" style="87" customWidth="1"/>
    <col min="12302" max="12302" width="12.5703125" style="87" customWidth="1"/>
    <col min="12303" max="12303" width="11" style="87" customWidth="1"/>
    <col min="12304" max="12304" width="15.140625" style="87" customWidth="1"/>
    <col min="12305" max="12306" width="10.7109375" style="87" customWidth="1"/>
    <col min="12307" max="12307" width="9.140625" style="87"/>
    <col min="12308" max="12308" width="12.85546875" style="87" customWidth="1"/>
    <col min="12309" max="12309" width="23.42578125" style="87" customWidth="1"/>
    <col min="12310" max="12311" width="9.140625" style="87"/>
    <col min="12312" max="12312" width="10.5703125" style="87" bestFit="1" customWidth="1"/>
    <col min="12313" max="12313" width="11.28515625" style="87" customWidth="1"/>
    <col min="12314" max="12544" width="9.140625" style="87"/>
    <col min="12545" max="12545" width="89" style="87" customWidth="1"/>
    <col min="12546" max="12546" width="19.42578125" style="87" customWidth="1"/>
    <col min="12547" max="12547" width="16.140625" style="87" customWidth="1"/>
    <col min="12548" max="12548" width="14.85546875" style="87" customWidth="1"/>
    <col min="12549" max="12549" width="12.140625" style="87" customWidth="1"/>
    <col min="12550" max="12550" width="11" style="87" customWidth="1"/>
    <col min="12551" max="12551" width="9.85546875" style="87" customWidth="1"/>
    <col min="12552" max="12552" width="17.140625" style="87" customWidth="1"/>
    <col min="12553" max="12553" width="10.42578125" style="87" customWidth="1"/>
    <col min="12554" max="12554" width="10.85546875" style="87" customWidth="1"/>
    <col min="12555" max="12555" width="12.7109375" style="87" customWidth="1"/>
    <col min="12556" max="12556" width="9.5703125" style="87" customWidth="1"/>
    <col min="12557" max="12557" width="12.85546875" style="87" customWidth="1"/>
    <col min="12558" max="12558" width="12.5703125" style="87" customWidth="1"/>
    <col min="12559" max="12559" width="11" style="87" customWidth="1"/>
    <col min="12560" max="12560" width="15.140625" style="87" customWidth="1"/>
    <col min="12561" max="12562" width="10.7109375" style="87" customWidth="1"/>
    <col min="12563" max="12563" width="9.140625" style="87"/>
    <col min="12564" max="12564" width="12.85546875" style="87" customWidth="1"/>
    <col min="12565" max="12565" width="23.42578125" style="87" customWidth="1"/>
    <col min="12566" max="12567" width="9.140625" style="87"/>
    <col min="12568" max="12568" width="10.5703125" style="87" bestFit="1" customWidth="1"/>
    <col min="12569" max="12569" width="11.28515625" style="87" customWidth="1"/>
    <col min="12570" max="12800" width="9.140625" style="87"/>
    <col min="12801" max="12801" width="89" style="87" customWidth="1"/>
    <col min="12802" max="12802" width="19.42578125" style="87" customWidth="1"/>
    <col min="12803" max="12803" width="16.140625" style="87" customWidth="1"/>
    <col min="12804" max="12804" width="14.85546875" style="87" customWidth="1"/>
    <col min="12805" max="12805" width="12.140625" style="87" customWidth="1"/>
    <col min="12806" max="12806" width="11" style="87" customWidth="1"/>
    <col min="12807" max="12807" width="9.85546875" style="87" customWidth="1"/>
    <col min="12808" max="12808" width="17.140625" style="87" customWidth="1"/>
    <col min="12809" max="12809" width="10.42578125" style="87" customWidth="1"/>
    <col min="12810" max="12810" width="10.85546875" style="87" customWidth="1"/>
    <col min="12811" max="12811" width="12.7109375" style="87" customWidth="1"/>
    <col min="12812" max="12812" width="9.5703125" style="87" customWidth="1"/>
    <col min="12813" max="12813" width="12.85546875" style="87" customWidth="1"/>
    <col min="12814" max="12814" width="12.5703125" style="87" customWidth="1"/>
    <col min="12815" max="12815" width="11" style="87" customWidth="1"/>
    <col min="12816" max="12816" width="15.140625" style="87" customWidth="1"/>
    <col min="12817" max="12818" width="10.7109375" style="87" customWidth="1"/>
    <col min="12819" max="12819" width="9.140625" style="87"/>
    <col min="12820" max="12820" width="12.85546875" style="87" customWidth="1"/>
    <col min="12821" max="12821" width="23.42578125" style="87" customWidth="1"/>
    <col min="12822" max="12823" width="9.140625" style="87"/>
    <col min="12824" max="12824" width="10.5703125" style="87" bestFit="1" customWidth="1"/>
    <col min="12825" max="12825" width="11.28515625" style="87" customWidth="1"/>
    <col min="12826" max="13056" width="9.140625" style="87"/>
    <col min="13057" max="13057" width="89" style="87" customWidth="1"/>
    <col min="13058" max="13058" width="19.42578125" style="87" customWidth="1"/>
    <col min="13059" max="13059" width="16.140625" style="87" customWidth="1"/>
    <col min="13060" max="13060" width="14.85546875" style="87" customWidth="1"/>
    <col min="13061" max="13061" width="12.140625" style="87" customWidth="1"/>
    <col min="13062" max="13062" width="11" style="87" customWidth="1"/>
    <col min="13063" max="13063" width="9.85546875" style="87" customWidth="1"/>
    <col min="13064" max="13064" width="17.140625" style="87" customWidth="1"/>
    <col min="13065" max="13065" width="10.42578125" style="87" customWidth="1"/>
    <col min="13066" max="13066" width="10.85546875" style="87" customWidth="1"/>
    <col min="13067" max="13067" width="12.7109375" style="87" customWidth="1"/>
    <col min="13068" max="13068" width="9.5703125" style="87" customWidth="1"/>
    <col min="13069" max="13069" width="12.85546875" style="87" customWidth="1"/>
    <col min="13070" max="13070" width="12.5703125" style="87" customWidth="1"/>
    <col min="13071" max="13071" width="11" style="87" customWidth="1"/>
    <col min="13072" max="13072" width="15.140625" style="87" customWidth="1"/>
    <col min="13073" max="13074" width="10.7109375" style="87" customWidth="1"/>
    <col min="13075" max="13075" width="9.140625" style="87"/>
    <col min="13076" max="13076" width="12.85546875" style="87" customWidth="1"/>
    <col min="13077" max="13077" width="23.42578125" style="87" customWidth="1"/>
    <col min="13078" max="13079" width="9.140625" style="87"/>
    <col min="13080" max="13080" width="10.5703125" style="87" bestFit="1" customWidth="1"/>
    <col min="13081" max="13081" width="11.28515625" style="87" customWidth="1"/>
    <col min="13082" max="13312" width="9.140625" style="87"/>
    <col min="13313" max="13313" width="89" style="87" customWidth="1"/>
    <col min="13314" max="13314" width="19.42578125" style="87" customWidth="1"/>
    <col min="13315" max="13315" width="16.140625" style="87" customWidth="1"/>
    <col min="13316" max="13316" width="14.85546875" style="87" customWidth="1"/>
    <col min="13317" max="13317" width="12.140625" style="87" customWidth="1"/>
    <col min="13318" max="13318" width="11" style="87" customWidth="1"/>
    <col min="13319" max="13319" width="9.85546875" style="87" customWidth="1"/>
    <col min="13320" max="13320" width="17.140625" style="87" customWidth="1"/>
    <col min="13321" max="13321" width="10.42578125" style="87" customWidth="1"/>
    <col min="13322" max="13322" width="10.85546875" style="87" customWidth="1"/>
    <col min="13323" max="13323" width="12.7109375" style="87" customWidth="1"/>
    <col min="13324" max="13324" width="9.5703125" style="87" customWidth="1"/>
    <col min="13325" max="13325" width="12.85546875" style="87" customWidth="1"/>
    <col min="13326" max="13326" width="12.5703125" style="87" customWidth="1"/>
    <col min="13327" max="13327" width="11" style="87" customWidth="1"/>
    <col min="13328" max="13328" width="15.140625" style="87" customWidth="1"/>
    <col min="13329" max="13330" width="10.7109375" style="87" customWidth="1"/>
    <col min="13331" max="13331" width="9.140625" style="87"/>
    <col min="13332" max="13332" width="12.85546875" style="87" customWidth="1"/>
    <col min="13333" max="13333" width="23.42578125" style="87" customWidth="1"/>
    <col min="13334" max="13335" width="9.140625" style="87"/>
    <col min="13336" max="13336" width="10.5703125" style="87" bestFit="1" customWidth="1"/>
    <col min="13337" max="13337" width="11.28515625" style="87" customWidth="1"/>
    <col min="13338" max="13568" width="9.140625" style="87"/>
    <col min="13569" max="13569" width="89" style="87" customWidth="1"/>
    <col min="13570" max="13570" width="19.42578125" style="87" customWidth="1"/>
    <col min="13571" max="13571" width="16.140625" style="87" customWidth="1"/>
    <col min="13572" max="13572" width="14.85546875" style="87" customWidth="1"/>
    <col min="13573" max="13573" width="12.140625" style="87" customWidth="1"/>
    <col min="13574" max="13574" width="11" style="87" customWidth="1"/>
    <col min="13575" max="13575" width="9.85546875" style="87" customWidth="1"/>
    <col min="13576" max="13576" width="17.140625" style="87" customWidth="1"/>
    <col min="13577" max="13577" width="10.42578125" style="87" customWidth="1"/>
    <col min="13578" max="13578" width="10.85546875" style="87" customWidth="1"/>
    <col min="13579" max="13579" width="12.7109375" style="87" customWidth="1"/>
    <col min="13580" max="13580" width="9.5703125" style="87" customWidth="1"/>
    <col min="13581" max="13581" width="12.85546875" style="87" customWidth="1"/>
    <col min="13582" max="13582" width="12.5703125" style="87" customWidth="1"/>
    <col min="13583" max="13583" width="11" style="87" customWidth="1"/>
    <col min="13584" max="13584" width="15.140625" style="87" customWidth="1"/>
    <col min="13585" max="13586" width="10.7109375" style="87" customWidth="1"/>
    <col min="13587" max="13587" width="9.140625" style="87"/>
    <col min="13588" max="13588" width="12.85546875" style="87" customWidth="1"/>
    <col min="13589" max="13589" width="23.42578125" style="87" customWidth="1"/>
    <col min="13590" max="13591" width="9.140625" style="87"/>
    <col min="13592" max="13592" width="10.5703125" style="87" bestFit="1" customWidth="1"/>
    <col min="13593" max="13593" width="11.28515625" style="87" customWidth="1"/>
    <col min="13594" max="13824" width="9.140625" style="87"/>
    <col min="13825" max="13825" width="89" style="87" customWidth="1"/>
    <col min="13826" max="13826" width="19.42578125" style="87" customWidth="1"/>
    <col min="13827" max="13827" width="16.140625" style="87" customWidth="1"/>
    <col min="13828" max="13828" width="14.85546875" style="87" customWidth="1"/>
    <col min="13829" max="13829" width="12.140625" style="87" customWidth="1"/>
    <col min="13830" max="13830" width="11" style="87" customWidth="1"/>
    <col min="13831" max="13831" width="9.85546875" style="87" customWidth="1"/>
    <col min="13832" max="13832" width="17.140625" style="87" customWidth="1"/>
    <col min="13833" max="13833" width="10.42578125" style="87" customWidth="1"/>
    <col min="13834" max="13834" width="10.85546875" style="87" customWidth="1"/>
    <col min="13835" max="13835" width="12.7109375" style="87" customWidth="1"/>
    <col min="13836" max="13836" width="9.5703125" style="87" customWidth="1"/>
    <col min="13837" max="13837" width="12.85546875" style="87" customWidth="1"/>
    <col min="13838" max="13838" width="12.5703125" style="87" customWidth="1"/>
    <col min="13839" max="13839" width="11" style="87" customWidth="1"/>
    <col min="13840" max="13840" width="15.140625" style="87" customWidth="1"/>
    <col min="13841" max="13842" width="10.7109375" style="87" customWidth="1"/>
    <col min="13843" max="13843" width="9.140625" style="87"/>
    <col min="13844" max="13844" width="12.85546875" style="87" customWidth="1"/>
    <col min="13845" max="13845" width="23.42578125" style="87" customWidth="1"/>
    <col min="13846" max="13847" width="9.140625" style="87"/>
    <col min="13848" max="13848" width="10.5703125" style="87" bestFit="1" customWidth="1"/>
    <col min="13849" max="13849" width="11.28515625" style="87" customWidth="1"/>
    <col min="13850" max="14080" width="9.140625" style="87"/>
    <col min="14081" max="14081" width="89" style="87" customWidth="1"/>
    <col min="14082" max="14082" width="19.42578125" style="87" customWidth="1"/>
    <col min="14083" max="14083" width="16.140625" style="87" customWidth="1"/>
    <col min="14084" max="14084" width="14.85546875" style="87" customWidth="1"/>
    <col min="14085" max="14085" width="12.140625" style="87" customWidth="1"/>
    <col min="14086" max="14086" width="11" style="87" customWidth="1"/>
    <col min="14087" max="14087" width="9.85546875" style="87" customWidth="1"/>
    <col min="14088" max="14088" width="17.140625" style="87" customWidth="1"/>
    <col min="14089" max="14089" width="10.42578125" style="87" customWidth="1"/>
    <col min="14090" max="14090" width="10.85546875" style="87" customWidth="1"/>
    <col min="14091" max="14091" width="12.7109375" style="87" customWidth="1"/>
    <col min="14092" max="14092" width="9.5703125" style="87" customWidth="1"/>
    <col min="14093" max="14093" width="12.85546875" style="87" customWidth="1"/>
    <col min="14094" max="14094" width="12.5703125" style="87" customWidth="1"/>
    <col min="14095" max="14095" width="11" style="87" customWidth="1"/>
    <col min="14096" max="14096" width="15.140625" style="87" customWidth="1"/>
    <col min="14097" max="14098" width="10.7109375" style="87" customWidth="1"/>
    <col min="14099" max="14099" width="9.140625" style="87"/>
    <col min="14100" max="14100" width="12.85546875" style="87" customWidth="1"/>
    <col min="14101" max="14101" width="23.42578125" style="87" customWidth="1"/>
    <col min="14102" max="14103" width="9.140625" style="87"/>
    <col min="14104" max="14104" width="10.5703125" style="87" bestFit="1" customWidth="1"/>
    <col min="14105" max="14105" width="11.28515625" style="87" customWidth="1"/>
    <col min="14106" max="14336" width="9.140625" style="87"/>
    <col min="14337" max="14337" width="89" style="87" customWidth="1"/>
    <col min="14338" max="14338" width="19.42578125" style="87" customWidth="1"/>
    <col min="14339" max="14339" width="16.140625" style="87" customWidth="1"/>
    <col min="14340" max="14340" width="14.85546875" style="87" customWidth="1"/>
    <col min="14341" max="14341" width="12.140625" style="87" customWidth="1"/>
    <col min="14342" max="14342" width="11" style="87" customWidth="1"/>
    <col min="14343" max="14343" width="9.85546875" style="87" customWidth="1"/>
    <col min="14344" max="14344" width="17.140625" style="87" customWidth="1"/>
    <col min="14345" max="14345" width="10.42578125" style="87" customWidth="1"/>
    <col min="14346" max="14346" width="10.85546875" style="87" customWidth="1"/>
    <col min="14347" max="14347" width="12.7109375" style="87" customWidth="1"/>
    <col min="14348" max="14348" width="9.5703125" style="87" customWidth="1"/>
    <col min="14349" max="14349" width="12.85546875" style="87" customWidth="1"/>
    <col min="14350" max="14350" width="12.5703125" style="87" customWidth="1"/>
    <col min="14351" max="14351" width="11" style="87" customWidth="1"/>
    <col min="14352" max="14352" width="15.140625" style="87" customWidth="1"/>
    <col min="14353" max="14354" width="10.7109375" style="87" customWidth="1"/>
    <col min="14355" max="14355" width="9.140625" style="87"/>
    <col min="14356" max="14356" width="12.85546875" style="87" customWidth="1"/>
    <col min="14357" max="14357" width="23.42578125" style="87" customWidth="1"/>
    <col min="14358" max="14359" width="9.140625" style="87"/>
    <col min="14360" max="14360" width="10.5703125" style="87" bestFit="1" customWidth="1"/>
    <col min="14361" max="14361" width="11.28515625" style="87" customWidth="1"/>
    <col min="14362" max="14592" width="9.140625" style="87"/>
    <col min="14593" max="14593" width="89" style="87" customWidth="1"/>
    <col min="14594" max="14594" width="19.42578125" style="87" customWidth="1"/>
    <col min="14595" max="14595" width="16.140625" style="87" customWidth="1"/>
    <col min="14596" max="14596" width="14.85546875" style="87" customWidth="1"/>
    <col min="14597" max="14597" width="12.140625" style="87" customWidth="1"/>
    <col min="14598" max="14598" width="11" style="87" customWidth="1"/>
    <col min="14599" max="14599" width="9.85546875" style="87" customWidth="1"/>
    <col min="14600" max="14600" width="17.140625" style="87" customWidth="1"/>
    <col min="14601" max="14601" width="10.42578125" style="87" customWidth="1"/>
    <col min="14602" max="14602" width="10.85546875" style="87" customWidth="1"/>
    <col min="14603" max="14603" width="12.7109375" style="87" customWidth="1"/>
    <col min="14604" max="14604" width="9.5703125" style="87" customWidth="1"/>
    <col min="14605" max="14605" width="12.85546875" style="87" customWidth="1"/>
    <col min="14606" max="14606" width="12.5703125" style="87" customWidth="1"/>
    <col min="14607" max="14607" width="11" style="87" customWidth="1"/>
    <col min="14608" max="14608" width="15.140625" style="87" customWidth="1"/>
    <col min="14609" max="14610" width="10.7109375" style="87" customWidth="1"/>
    <col min="14611" max="14611" width="9.140625" style="87"/>
    <col min="14612" max="14612" width="12.85546875" style="87" customWidth="1"/>
    <col min="14613" max="14613" width="23.42578125" style="87" customWidth="1"/>
    <col min="14614" max="14615" width="9.140625" style="87"/>
    <col min="14616" max="14616" width="10.5703125" style="87" bestFit="1" customWidth="1"/>
    <col min="14617" max="14617" width="11.28515625" style="87" customWidth="1"/>
    <col min="14618" max="14848" width="9.140625" style="87"/>
    <col min="14849" max="14849" width="89" style="87" customWidth="1"/>
    <col min="14850" max="14850" width="19.42578125" style="87" customWidth="1"/>
    <col min="14851" max="14851" width="16.140625" style="87" customWidth="1"/>
    <col min="14852" max="14852" width="14.85546875" style="87" customWidth="1"/>
    <col min="14853" max="14853" width="12.140625" style="87" customWidth="1"/>
    <col min="14854" max="14854" width="11" style="87" customWidth="1"/>
    <col min="14855" max="14855" width="9.85546875" style="87" customWidth="1"/>
    <col min="14856" max="14856" width="17.140625" style="87" customWidth="1"/>
    <col min="14857" max="14857" width="10.42578125" style="87" customWidth="1"/>
    <col min="14858" max="14858" width="10.85546875" style="87" customWidth="1"/>
    <col min="14859" max="14859" width="12.7109375" style="87" customWidth="1"/>
    <col min="14860" max="14860" width="9.5703125" style="87" customWidth="1"/>
    <col min="14861" max="14861" width="12.85546875" style="87" customWidth="1"/>
    <col min="14862" max="14862" width="12.5703125" style="87" customWidth="1"/>
    <col min="14863" max="14863" width="11" style="87" customWidth="1"/>
    <col min="14864" max="14864" width="15.140625" style="87" customWidth="1"/>
    <col min="14865" max="14866" width="10.7109375" style="87" customWidth="1"/>
    <col min="14867" max="14867" width="9.140625" style="87"/>
    <col min="14868" max="14868" width="12.85546875" style="87" customWidth="1"/>
    <col min="14869" max="14869" width="23.42578125" style="87" customWidth="1"/>
    <col min="14870" max="14871" width="9.140625" style="87"/>
    <col min="14872" max="14872" width="10.5703125" style="87" bestFit="1" customWidth="1"/>
    <col min="14873" max="14873" width="11.28515625" style="87" customWidth="1"/>
    <col min="14874" max="15104" width="9.140625" style="87"/>
    <col min="15105" max="15105" width="89" style="87" customWidth="1"/>
    <col min="15106" max="15106" width="19.42578125" style="87" customWidth="1"/>
    <col min="15107" max="15107" width="16.140625" style="87" customWidth="1"/>
    <col min="15108" max="15108" width="14.85546875" style="87" customWidth="1"/>
    <col min="15109" max="15109" width="12.140625" style="87" customWidth="1"/>
    <col min="15110" max="15110" width="11" style="87" customWidth="1"/>
    <col min="15111" max="15111" width="9.85546875" style="87" customWidth="1"/>
    <col min="15112" max="15112" width="17.140625" style="87" customWidth="1"/>
    <col min="15113" max="15113" width="10.42578125" style="87" customWidth="1"/>
    <col min="15114" max="15114" width="10.85546875" style="87" customWidth="1"/>
    <col min="15115" max="15115" width="12.7109375" style="87" customWidth="1"/>
    <col min="15116" max="15116" width="9.5703125" style="87" customWidth="1"/>
    <col min="15117" max="15117" width="12.85546875" style="87" customWidth="1"/>
    <col min="15118" max="15118" width="12.5703125" style="87" customWidth="1"/>
    <col min="15119" max="15119" width="11" style="87" customWidth="1"/>
    <col min="15120" max="15120" width="15.140625" style="87" customWidth="1"/>
    <col min="15121" max="15122" width="10.7109375" style="87" customWidth="1"/>
    <col min="15123" max="15123" width="9.140625" style="87"/>
    <col min="15124" max="15124" width="12.85546875" style="87" customWidth="1"/>
    <col min="15125" max="15125" width="23.42578125" style="87" customWidth="1"/>
    <col min="15126" max="15127" width="9.140625" style="87"/>
    <col min="15128" max="15128" width="10.5703125" style="87" bestFit="1" customWidth="1"/>
    <col min="15129" max="15129" width="11.28515625" style="87" customWidth="1"/>
    <col min="15130" max="15360" width="9.140625" style="87"/>
    <col min="15361" max="15361" width="89" style="87" customWidth="1"/>
    <col min="15362" max="15362" width="19.42578125" style="87" customWidth="1"/>
    <col min="15363" max="15363" width="16.140625" style="87" customWidth="1"/>
    <col min="15364" max="15364" width="14.85546875" style="87" customWidth="1"/>
    <col min="15365" max="15365" width="12.140625" style="87" customWidth="1"/>
    <col min="15366" max="15366" width="11" style="87" customWidth="1"/>
    <col min="15367" max="15367" width="9.85546875" style="87" customWidth="1"/>
    <col min="15368" max="15368" width="17.140625" style="87" customWidth="1"/>
    <col min="15369" max="15369" width="10.42578125" style="87" customWidth="1"/>
    <col min="15370" max="15370" width="10.85546875" style="87" customWidth="1"/>
    <col min="15371" max="15371" width="12.7109375" style="87" customWidth="1"/>
    <col min="15372" max="15372" width="9.5703125" style="87" customWidth="1"/>
    <col min="15373" max="15373" width="12.85546875" style="87" customWidth="1"/>
    <col min="15374" max="15374" width="12.5703125" style="87" customWidth="1"/>
    <col min="15375" max="15375" width="11" style="87" customWidth="1"/>
    <col min="15376" max="15376" width="15.140625" style="87" customWidth="1"/>
    <col min="15377" max="15378" width="10.7109375" style="87" customWidth="1"/>
    <col min="15379" max="15379" width="9.140625" style="87"/>
    <col min="15380" max="15380" width="12.85546875" style="87" customWidth="1"/>
    <col min="15381" max="15381" width="23.42578125" style="87" customWidth="1"/>
    <col min="15382" max="15383" width="9.140625" style="87"/>
    <col min="15384" max="15384" width="10.5703125" style="87" bestFit="1" customWidth="1"/>
    <col min="15385" max="15385" width="11.28515625" style="87" customWidth="1"/>
    <col min="15386" max="15616" width="9.140625" style="87"/>
    <col min="15617" max="15617" width="89" style="87" customWidth="1"/>
    <col min="15618" max="15618" width="19.42578125" style="87" customWidth="1"/>
    <col min="15619" max="15619" width="16.140625" style="87" customWidth="1"/>
    <col min="15620" max="15620" width="14.85546875" style="87" customWidth="1"/>
    <col min="15621" max="15621" width="12.140625" style="87" customWidth="1"/>
    <col min="15622" max="15622" width="11" style="87" customWidth="1"/>
    <col min="15623" max="15623" width="9.85546875" style="87" customWidth="1"/>
    <col min="15624" max="15624" width="17.140625" style="87" customWidth="1"/>
    <col min="15625" max="15625" width="10.42578125" style="87" customWidth="1"/>
    <col min="15626" max="15626" width="10.85546875" style="87" customWidth="1"/>
    <col min="15627" max="15627" width="12.7109375" style="87" customWidth="1"/>
    <col min="15628" max="15628" width="9.5703125" style="87" customWidth="1"/>
    <col min="15629" max="15629" width="12.85546875" style="87" customWidth="1"/>
    <col min="15630" max="15630" width="12.5703125" style="87" customWidth="1"/>
    <col min="15631" max="15631" width="11" style="87" customWidth="1"/>
    <col min="15632" max="15632" width="15.140625" style="87" customWidth="1"/>
    <col min="15633" max="15634" width="10.7109375" style="87" customWidth="1"/>
    <col min="15635" max="15635" width="9.140625" style="87"/>
    <col min="15636" max="15636" width="12.85546875" style="87" customWidth="1"/>
    <col min="15637" max="15637" width="23.42578125" style="87" customWidth="1"/>
    <col min="15638" max="15639" width="9.140625" style="87"/>
    <col min="15640" max="15640" width="10.5703125" style="87" bestFit="1" customWidth="1"/>
    <col min="15641" max="15641" width="11.28515625" style="87" customWidth="1"/>
    <col min="15642" max="15872" width="9.140625" style="87"/>
    <col min="15873" max="15873" width="89" style="87" customWidth="1"/>
    <col min="15874" max="15874" width="19.42578125" style="87" customWidth="1"/>
    <col min="15875" max="15875" width="16.140625" style="87" customWidth="1"/>
    <col min="15876" max="15876" width="14.85546875" style="87" customWidth="1"/>
    <col min="15877" max="15877" width="12.140625" style="87" customWidth="1"/>
    <col min="15878" max="15878" width="11" style="87" customWidth="1"/>
    <col min="15879" max="15879" width="9.85546875" style="87" customWidth="1"/>
    <col min="15880" max="15880" width="17.140625" style="87" customWidth="1"/>
    <col min="15881" max="15881" width="10.42578125" style="87" customWidth="1"/>
    <col min="15882" max="15882" width="10.85546875" style="87" customWidth="1"/>
    <col min="15883" max="15883" width="12.7109375" style="87" customWidth="1"/>
    <col min="15884" max="15884" width="9.5703125" style="87" customWidth="1"/>
    <col min="15885" max="15885" width="12.85546875" style="87" customWidth="1"/>
    <col min="15886" max="15886" width="12.5703125" style="87" customWidth="1"/>
    <col min="15887" max="15887" width="11" style="87" customWidth="1"/>
    <col min="15888" max="15888" width="15.140625" style="87" customWidth="1"/>
    <col min="15889" max="15890" width="10.7109375" style="87" customWidth="1"/>
    <col min="15891" max="15891" width="9.140625" style="87"/>
    <col min="15892" max="15892" width="12.85546875" style="87" customWidth="1"/>
    <col min="15893" max="15893" width="23.42578125" style="87" customWidth="1"/>
    <col min="15894" max="15895" width="9.140625" style="87"/>
    <col min="15896" max="15896" width="10.5703125" style="87" bestFit="1" customWidth="1"/>
    <col min="15897" max="15897" width="11.28515625" style="87" customWidth="1"/>
    <col min="15898" max="16128" width="9.140625" style="87"/>
    <col min="16129" max="16129" width="89" style="87" customWidth="1"/>
    <col min="16130" max="16130" width="19.42578125" style="87" customWidth="1"/>
    <col min="16131" max="16131" width="16.140625" style="87" customWidth="1"/>
    <col min="16132" max="16132" width="14.85546875" style="87" customWidth="1"/>
    <col min="16133" max="16133" width="12.140625" style="87" customWidth="1"/>
    <col min="16134" max="16134" width="11" style="87" customWidth="1"/>
    <col min="16135" max="16135" width="9.85546875" style="87" customWidth="1"/>
    <col min="16136" max="16136" width="17.140625" style="87" customWidth="1"/>
    <col min="16137" max="16137" width="10.42578125" style="87" customWidth="1"/>
    <col min="16138" max="16138" width="10.85546875" style="87" customWidth="1"/>
    <col min="16139" max="16139" width="12.7109375" style="87" customWidth="1"/>
    <col min="16140" max="16140" width="9.5703125" style="87" customWidth="1"/>
    <col min="16141" max="16141" width="12.85546875" style="87" customWidth="1"/>
    <col min="16142" max="16142" width="12.5703125" style="87" customWidth="1"/>
    <col min="16143" max="16143" width="11" style="87" customWidth="1"/>
    <col min="16144" max="16144" width="15.140625" style="87" customWidth="1"/>
    <col min="16145" max="16146" width="10.7109375" style="87" customWidth="1"/>
    <col min="16147" max="16147" width="9.140625" style="87"/>
    <col min="16148" max="16148" width="12.85546875" style="87" customWidth="1"/>
    <col min="16149" max="16149" width="23.42578125" style="87" customWidth="1"/>
    <col min="16150" max="16151" width="9.140625" style="87"/>
    <col min="16152" max="16152" width="10.5703125" style="87" bestFit="1" customWidth="1"/>
    <col min="16153" max="16153" width="11.28515625" style="87" customWidth="1"/>
    <col min="16154" max="16384" width="9.140625" style="87"/>
  </cols>
  <sheetData>
    <row r="1" spans="1:42" ht="45.75" customHeight="1" x14ac:dyDescent="0.35">
      <c r="A1" s="1664"/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256"/>
      <c r="R1" s="256"/>
      <c r="S1" s="256"/>
      <c r="T1" s="256"/>
    </row>
    <row r="2" spans="1:42" ht="33" customHeight="1" x14ac:dyDescent="0.35">
      <c r="A2" s="1665" t="s">
        <v>56</v>
      </c>
      <c r="B2" s="1666"/>
      <c r="C2" s="1666"/>
      <c r="D2" s="1666"/>
      <c r="E2" s="1666"/>
      <c r="F2" s="1666"/>
      <c r="G2" s="1666"/>
      <c r="H2" s="1666"/>
      <c r="I2" s="1666"/>
      <c r="J2" s="1666"/>
      <c r="K2" s="1666"/>
      <c r="L2" s="1666"/>
      <c r="M2" s="1666"/>
      <c r="N2" s="1666"/>
      <c r="O2" s="1666"/>
      <c r="P2" s="1666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</row>
    <row r="3" spans="1:42" ht="39.75" customHeight="1" thickBot="1" x14ac:dyDescent="0.4">
      <c r="A3" s="1714" t="s">
        <v>121</v>
      </c>
      <c r="B3" s="1714"/>
      <c r="C3" s="1714"/>
      <c r="D3" s="1714"/>
      <c r="E3" s="1714"/>
      <c r="F3" s="1714"/>
      <c r="G3" s="1714"/>
      <c r="H3" s="1714"/>
      <c r="I3" s="1714"/>
      <c r="J3" s="1714"/>
      <c r="K3" s="1714"/>
      <c r="L3" s="1714"/>
      <c r="M3" s="1714"/>
      <c r="N3" s="1714"/>
      <c r="O3" s="1714"/>
      <c r="P3" s="1714"/>
      <c r="Q3" s="1255"/>
      <c r="R3" s="1255"/>
    </row>
    <row r="4" spans="1:42" ht="33" customHeight="1" x14ac:dyDescent="0.35">
      <c r="A4" s="1723" t="s">
        <v>7</v>
      </c>
      <c r="B4" s="1718" t="s">
        <v>0</v>
      </c>
      <c r="C4" s="1715"/>
      <c r="D4" s="1719"/>
      <c r="E4" s="1718" t="s">
        <v>1</v>
      </c>
      <c r="F4" s="1715"/>
      <c r="G4" s="1720"/>
      <c r="H4" s="1721" t="s">
        <v>2</v>
      </c>
      <c r="I4" s="1715"/>
      <c r="J4" s="1719"/>
      <c r="K4" s="1718" t="s">
        <v>3</v>
      </c>
      <c r="L4" s="1715"/>
      <c r="M4" s="1720"/>
      <c r="N4" s="1722" t="s">
        <v>22</v>
      </c>
      <c r="O4" s="1716"/>
      <c r="P4" s="1717"/>
      <c r="Q4" s="257"/>
      <c r="R4" s="257"/>
    </row>
    <row r="5" spans="1:42" ht="82.5" customHeight="1" x14ac:dyDescent="0.35">
      <c r="A5" s="1724"/>
      <c r="B5" s="1384" t="s">
        <v>16</v>
      </c>
      <c r="C5" s="295" t="s">
        <v>17</v>
      </c>
      <c r="D5" s="1402" t="s">
        <v>4</v>
      </c>
      <c r="E5" s="1384" t="s">
        <v>16</v>
      </c>
      <c r="F5" s="295" t="s">
        <v>17</v>
      </c>
      <c r="G5" s="1385" t="s">
        <v>4</v>
      </c>
      <c r="H5" s="1368" t="s">
        <v>16</v>
      </c>
      <c r="I5" s="295" t="s">
        <v>17</v>
      </c>
      <c r="J5" s="1402" t="s">
        <v>4</v>
      </c>
      <c r="K5" s="1384" t="s">
        <v>16</v>
      </c>
      <c r="L5" s="295" t="s">
        <v>17</v>
      </c>
      <c r="M5" s="1385" t="s">
        <v>4</v>
      </c>
      <c r="N5" s="1368" t="s">
        <v>16</v>
      </c>
      <c r="O5" s="295" t="s">
        <v>17</v>
      </c>
      <c r="P5" s="1322" t="s">
        <v>4</v>
      </c>
      <c r="Q5" s="257"/>
      <c r="R5" s="257"/>
    </row>
    <row r="6" spans="1:42" ht="21.75" customHeight="1" thickBot="1" x14ac:dyDescent="0.4">
      <c r="A6" s="1355"/>
      <c r="B6" s="1386"/>
      <c r="C6" s="1336"/>
      <c r="D6" s="1403"/>
      <c r="E6" s="1386"/>
      <c r="F6" s="1336"/>
      <c r="G6" s="1337"/>
      <c r="H6" s="1369"/>
      <c r="I6" s="1336"/>
      <c r="J6" s="1403"/>
      <c r="K6" s="1386"/>
      <c r="L6" s="1336"/>
      <c r="M6" s="1337"/>
      <c r="N6" s="1369"/>
      <c r="O6" s="1336"/>
      <c r="P6" s="1337"/>
      <c r="Q6" s="257"/>
      <c r="R6" s="257"/>
    </row>
    <row r="7" spans="1:42" ht="27" customHeight="1" x14ac:dyDescent="0.35">
      <c r="A7" s="1356" t="s">
        <v>13</v>
      </c>
      <c r="B7" s="1387"/>
      <c r="C7" s="1340"/>
      <c r="D7" s="1404"/>
      <c r="E7" s="1387"/>
      <c r="F7" s="1340"/>
      <c r="G7" s="1341"/>
      <c r="H7" s="1370"/>
      <c r="I7" s="1340"/>
      <c r="J7" s="1404"/>
      <c r="K7" s="1387"/>
      <c r="L7" s="1340"/>
      <c r="M7" s="1341"/>
      <c r="N7" s="1370"/>
      <c r="O7" s="1340"/>
      <c r="P7" s="1341"/>
      <c r="Q7" s="257"/>
      <c r="R7" s="257"/>
    </row>
    <row r="8" spans="1:42" s="259" customFormat="1" ht="27" customHeight="1" x14ac:dyDescent="0.35">
      <c r="A8" s="1357" t="s">
        <v>50</v>
      </c>
      <c r="B8" s="1388">
        <f>SUM(B10:B10)</f>
        <v>0</v>
      </c>
      <c r="C8" s="191">
        <v>43</v>
      </c>
      <c r="D8" s="1405">
        <v>43</v>
      </c>
      <c r="E8" s="1388">
        <f>SUM(E10:E10)</f>
        <v>0</v>
      </c>
      <c r="F8" s="191">
        <v>34</v>
      </c>
      <c r="G8" s="1325">
        <v>34</v>
      </c>
      <c r="H8" s="1371">
        <v>0</v>
      </c>
      <c r="I8" s="191">
        <v>17</v>
      </c>
      <c r="J8" s="1405">
        <v>17</v>
      </c>
      <c r="K8" s="1388">
        <v>0</v>
      </c>
      <c r="L8" s="191">
        <v>0</v>
      </c>
      <c r="M8" s="1325">
        <v>0</v>
      </c>
      <c r="N8" s="1371">
        <f>SUM(N10:N10)</f>
        <v>0</v>
      </c>
      <c r="O8" s="191">
        <v>94</v>
      </c>
      <c r="P8" s="1325">
        <v>94</v>
      </c>
      <c r="Q8" s="258"/>
      <c r="R8" s="258"/>
    </row>
    <row r="9" spans="1:42" ht="27" customHeight="1" x14ac:dyDescent="0.35">
      <c r="A9" s="1358" t="s">
        <v>58</v>
      </c>
      <c r="B9" s="1389">
        <v>0</v>
      </c>
      <c r="C9" s="616">
        <v>16</v>
      </c>
      <c r="D9" s="1406">
        <v>16</v>
      </c>
      <c r="E9" s="1389">
        <v>0</v>
      </c>
      <c r="F9" s="616">
        <v>13</v>
      </c>
      <c r="G9" s="1327">
        <v>13</v>
      </c>
      <c r="H9" s="1372">
        <v>0</v>
      </c>
      <c r="I9" s="84">
        <v>6</v>
      </c>
      <c r="J9" s="1407">
        <v>6</v>
      </c>
      <c r="K9" s="1389">
        <v>0</v>
      </c>
      <c r="L9" s="84">
        <v>0</v>
      </c>
      <c r="M9" s="1328">
        <v>0</v>
      </c>
      <c r="N9" s="1372">
        <v>0</v>
      </c>
      <c r="O9" s="616">
        <v>35</v>
      </c>
      <c r="P9" s="1327">
        <v>35</v>
      </c>
      <c r="Q9" s="257"/>
      <c r="R9" s="257"/>
    </row>
    <row r="10" spans="1:42" ht="27" customHeight="1" x14ac:dyDescent="0.35">
      <c r="A10" s="1358" t="s">
        <v>57</v>
      </c>
      <c r="B10" s="1389">
        <f>B21+B28</f>
        <v>0</v>
      </c>
      <c r="C10" s="616">
        <v>11</v>
      </c>
      <c r="D10" s="1406">
        <v>11</v>
      </c>
      <c r="E10" s="1389">
        <f>E21+E28</f>
        <v>0</v>
      </c>
      <c r="F10" s="616">
        <v>7</v>
      </c>
      <c r="G10" s="1327">
        <v>7</v>
      </c>
      <c r="H10" s="1372">
        <v>0</v>
      </c>
      <c r="I10" s="84">
        <v>11</v>
      </c>
      <c r="J10" s="1407">
        <v>11</v>
      </c>
      <c r="K10" s="1389">
        <v>0</v>
      </c>
      <c r="L10" s="84">
        <v>0</v>
      </c>
      <c r="M10" s="1328">
        <v>0</v>
      </c>
      <c r="N10" s="1372">
        <f>N21+N28</f>
        <v>0</v>
      </c>
      <c r="O10" s="616">
        <v>29</v>
      </c>
      <c r="P10" s="1327">
        <v>29</v>
      </c>
      <c r="Q10" s="257"/>
      <c r="R10" s="257"/>
    </row>
    <row r="11" spans="1:42" s="1321" customFormat="1" ht="24.95" customHeight="1" x14ac:dyDescent="0.4">
      <c r="A11" s="1358" t="s">
        <v>96</v>
      </c>
      <c r="B11" s="1390">
        <v>0</v>
      </c>
      <c r="C11" s="616">
        <v>16</v>
      </c>
      <c r="D11" s="1406">
        <v>16</v>
      </c>
      <c r="E11" s="1390">
        <v>0</v>
      </c>
      <c r="F11" s="616">
        <v>14</v>
      </c>
      <c r="G11" s="1327">
        <v>14</v>
      </c>
      <c r="H11" s="1372">
        <v>0</v>
      </c>
      <c r="I11" s="84">
        <v>0</v>
      </c>
      <c r="J11" s="1407">
        <v>0</v>
      </c>
      <c r="K11" s="1389">
        <v>0</v>
      </c>
      <c r="L11" s="84">
        <v>0</v>
      </c>
      <c r="M11" s="1328">
        <v>0</v>
      </c>
      <c r="N11" s="1372">
        <v>0</v>
      </c>
      <c r="O11" s="84">
        <v>30</v>
      </c>
      <c r="P11" s="1328">
        <f>SUM(N11+O11)</f>
        <v>30</v>
      </c>
      <c r="Q11" s="169"/>
      <c r="R11" s="169"/>
    </row>
    <row r="12" spans="1:42" s="259" customFormat="1" ht="27" customHeight="1" x14ac:dyDescent="0.35">
      <c r="A12" s="582" t="s">
        <v>51</v>
      </c>
      <c r="B12" s="1388">
        <v>0</v>
      </c>
      <c r="C12" s="191">
        <v>0</v>
      </c>
      <c r="D12" s="1405">
        <v>0</v>
      </c>
      <c r="E12" s="1388">
        <v>0</v>
      </c>
      <c r="F12" s="191">
        <v>78</v>
      </c>
      <c r="G12" s="1325">
        <v>78</v>
      </c>
      <c r="H12" s="1371">
        <f>SUM(H14:H14)</f>
        <v>0</v>
      </c>
      <c r="I12" s="191">
        <v>5</v>
      </c>
      <c r="J12" s="1405">
        <v>5</v>
      </c>
      <c r="K12" s="1388">
        <v>0</v>
      </c>
      <c r="L12" s="191">
        <v>0</v>
      </c>
      <c r="M12" s="1325">
        <v>0</v>
      </c>
      <c r="N12" s="1371">
        <v>0</v>
      </c>
      <c r="O12" s="191">
        <v>83</v>
      </c>
      <c r="P12" s="1325">
        <v>83</v>
      </c>
      <c r="Q12" s="258"/>
      <c r="R12" s="258"/>
    </row>
    <row r="13" spans="1:42" ht="27" customHeight="1" x14ac:dyDescent="0.35">
      <c r="A13" s="1358" t="s">
        <v>58</v>
      </c>
      <c r="B13" s="1389">
        <v>0</v>
      </c>
      <c r="C13" s="616">
        <v>0</v>
      </c>
      <c r="D13" s="1406">
        <v>0</v>
      </c>
      <c r="E13" s="1389">
        <v>0</v>
      </c>
      <c r="F13" s="616">
        <v>56</v>
      </c>
      <c r="G13" s="1327">
        <v>56</v>
      </c>
      <c r="H13" s="1372">
        <v>0</v>
      </c>
      <c r="I13" s="84">
        <v>0</v>
      </c>
      <c r="J13" s="1407">
        <v>0</v>
      </c>
      <c r="K13" s="1389">
        <v>0</v>
      </c>
      <c r="L13" s="84">
        <v>0</v>
      </c>
      <c r="M13" s="1328">
        <v>0</v>
      </c>
      <c r="N13" s="1372">
        <v>0</v>
      </c>
      <c r="O13" s="84">
        <f>SUM(C13+F13+I13+L13)</f>
        <v>56</v>
      </c>
      <c r="P13" s="1328">
        <f>SUM(N13+O13)</f>
        <v>56</v>
      </c>
      <c r="Q13" s="257"/>
      <c r="R13" s="257"/>
    </row>
    <row r="14" spans="1:42" ht="27" customHeight="1" x14ac:dyDescent="0.35">
      <c r="A14" s="1358" t="s">
        <v>57</v>
      </c>
      <c r="B14" s="1389">
        <v>0</v>
      </c>
      <c r="C14" s="616">
        <v>0</v>
      </c>
      <c r="D14" s="1406">
        <v>0</v>
      </c>
      <c r="E14" s="1389">
        <v>0</v>
      </c>
      <c r="F14" s="616">
        <v>22</v>
      </c>
      <c r="G14" s="1327">
        <v>22</v>
      </c>
      <c r="H14" s="1372">
        <v>0</v>
      </c>
      <c r="I14" s="84">
        <v>5</v>
      </c>
      <c r="J14" s="1407">
        <v>5</v>
      </c>
      <c r="K14" s="1389">
        <v>0</v>
      </c>
      <c r="L14" s="84">
        <v>0</v>
      </c>
      <c r="M14" s="1328">
        <v>0</v>
      </c>
      <c r="N14" s="1372">
        <v>0</v>
      </c>
      <c r="O14" s="616">
        <v>27</v>
      </c>
      <c r="P14" s="1327">
        <v>27</v>
      </c>
      <c r="Q14" s="257"/>
      <c r="R14" s="257"/>
    </row>
    <row r="15" spans="1:42" ht="27" customHeight="1" x14ac:dyDescent="0.35">
      <c r="A15" s="1359" t="s">
        <v>10</v>
      </c>
      <c r="B15" s="1389">
        <v>0</v>
      </c>
      <c r="C15" s="84">
        <f t="shared" ref="C15:P15" si="0">SUM(C8+C12)</f>
        <v>43</v>
      </c>
      <c r="D15" s="1407">
        <f t="shared" si="0"/>
        <v>43</v>
      </c>
      <c r="E15" s="1389">
        <f t="shared" si="0"/>
        <v>0</v>
      </c>
      <c r="F15" s="84">
        <f t="shared" si="0"/>
        <v>112</v>
      </c>
      <c r="G15" s="1328">
        <f t="shared" si="0"/>
        <v>112</v>
      </c>
      <c r="H15" s="1372">
        <f t="shared" si="0"/>
        <v>0</v>
      </c>
      <c r="I15" s="84">
        <f t="shared" si="0"/>
        <v>22</v>
      </c>
      <c r="J15" s="1407">
        <f t="shared" si="0"/>
        <v>22</v>
      </c>
      <c r="K15" s="1389">
        <f t="shared" si="0"/>
        <v>0</v>
      </c>
      <c r="L15" s="84">
        <f t="shared" si="0"/>
        <v>0</v>
      </c>
      <c r="M15" s="1328">
        <f t="shared" si="0"/>
        <v>0</v>
      </c>
      <c r="N15" s="1372">
        <f t="shared" si="0"/>
        <v>0</v>
      </c>
      <c r="O15" s="84">
        <f t="shared" si="0"/>
        <v>177</v>
      </c>
      <c r="P15" s="1328">
        <f t="shared" si="0"/>
        <v>177</v>
      </c>
      <c r="Q15" s="257"/>
      <c r="R15" s="257"/>
    </row>
    <row r="16" spans="1:42" ht="27" customHeight="1" thickBot="1" x14ac:dyDescent="0.4">
      <c r="A16" s="1360" t="s">
        <v>14</v>
      </c>
      <c r="B16" s="1391"/>
      <c r="C16" s="1344"/>
      <c r="D16" s="1408"/>
      <c r="E16" s="1391"/>
      <c r="F16" s="1344"/>
      <c r="G16" s="1345"/>
      <c r="H16" s="1373"/>
      <c r="I16" s="1344"/>
      <c r="J16" s="1408"/>
      <c r="K16" s="1391"/>
      <c r="L16" s="1344"/>
      <c r="M16" s="1345"/>
      <c r="N16" s="1373"/>
      <c r="O16" s="1344"/>
      <c r="P16" s="1345"/>
      <c r="Q16" s="257"/>
      <c r="R16" s="257"/>
    </row>
    <row r="17" spans="1:18" ht="25.5" customHeight="1" x14ac:dyDescent="0.35">
      <c r="A17" s="1361" t="s">
        <v>9</v>
      </c>
      <c r="B17" s="1392"/>
      <c r="C17" s="1350"/>
      <c r="D17" s="1409"/>
      <c r="E17" s="1392"/>
      <c r="F17" s="1350"/>
      <c r="G17" s="1393"/>
      <c r="H17" s="1418"/>
      <c r="I17" s="1350" t="s">
        <v>5</v>
      </c>
      <c r="J17" s="1409"/>
      <c r="K17" s="1392"/>
      <c r="L17" s="1350"/>
      <c r="M17" s="1393"/>
      <c r="N17" s="1374"/>
      <c r="O17" s="1351"/>
      <c r="P17" s="1352"/>
      <c r="Q17" s="260"/>
      <c r="R17" s="260"/>
    </row>
    <row r="18" spans="1:18" s="259" customFormat="1" ht="24.75" customHeight="1" x14ac:dyDescent="0.35">
      <c r="A18" s="1357" t="s">
        <v>50</v>
      </c>
      <c r="B18" s="1388">
        <f>SUM(B20:B20)</f>
        <v>0</v>
      </c>
      <c r="C18" s="191">
        <v>43</v>
      </c>
      <c r="D18" s="1405">
        <v>43</v>
      </c>
      <c r="E18" s="1388">
        <f>SUM(E20:E20)</f>
        <v>0</v>
      </c>
      <c r="F18" s="191">
        <v>34</v>
      </c>
      <c r="G18" s="1325">
        <v>34</v>
      </c>
      <c r="H18" s="1371">
        <v>0</v>
      </c>
      <c r="I18" s="191">
        <v>17</v>
      </c>
      <c r="J18" s="1405">
        <v>17</v>
      </c>
      <c r="K18" s="1388">
        <v>0</v>
      </c>
      <c r="L18" s="191">
        <v>0</v>
      </c>
      <c r="M18" s="1325">
        <v>0</v>
      </c>
      <c r="N18" s="1371">
        <f>SUM(N20:N20)</f>
        <v>0</v>
      </c>
      <c r="O18" s="191">
        <v>94</v>
      </c>
      <c r="P18" s="1325">
        <v>94</v>
      </c>
      <c r="Q18" s="261"/>
      <c r="R18" s="261"/>
    </row>
    <row r="19" spans="1:18" ht="27" customHeight="1" x14ac:dyDescent="0.35">
      <c r="A19" s="1358" t="s">
        <v>58</v>
      </c>
      <c r="B19" s="1389">
        <v>0</v>
      </c>
      <c r="C19" s="616">
        <v>16</v>
      </c>
      <c r="D19" s="1406">
        <v>16</v>
      </c>
      <c r="E19" s="1389">
        <v>0</v>
      </c>
      <c r="F19" s="616">
        <v>13</v>
      </c>
      <c r="G19" s="1327">
        <v>13</v>
      </c>
      <c r="H19" s="1372">
        <v>0</v>
      </c>
      <c r="I19" s="84">
        <v>6</v>
      </c>
      <c r="J19" s="1407">
        <v>6</v>
      </c>
      <c r="K19" s="1389">
        <v>0</v>
      </c>
      <c r="L19" s="84">
        <v>0</v>
      </c>
      <c r="M19" s="1328">
        <v>0</v>
      </c>
      <c r="N19" s="1372">
        <v>0</v>
      </c>
      <c r="O19" s="616">
        <v>35</v>
      </c>
      <c r="P19" s="1327">
        <v>35</v>
      </c>
      <c r="Q19" s="257"/>
      <c r="R19" s="257"/>
    </row>
    <row r="20" spans="1:18" ht="24.95" customHeight="1" x14ac:dyDescent="0.35">
      <c r="A20" s="1358" t="s">
        <v>57</v>
      </c>
      <c r="B20" s="1389">
        <f>B31+B38</f>
        <v>0</v>
      </c>
      <c r="C20" s="616">
        <v>11</v>
      </c>
      <c r="D20" s="1406">
        <v>11</v>
      </c>
      <c r="E20" s="1389">
        <f>E31+E38</f>
        <v>0</v>
      </c>
      <c r="F20" s="616">
        <v>7</v>
      </c>
      <c r="G20" s="1327">
        <v>7</v>
      </c>
      <c r="H20" s="1372">
        <v>0</v>
      </c>
      <c r="I20" s="84">
        <v>11</v>
      </c>
      <c r="J20" s="1407">
        <v>11</v>
      </c>
      <c r="K20" s="1389">
        <v>0</v>
      </c>
      <c r="L20" s="84">
        <v>0</v>
      </c>
      <c r="M20" s="1328">
        <v>0</v>
      </c>
      <c r="N20" s="1372">
        <f>N31+N38</f>
        <v>0</v>
      </c>
      <c r="O20" s="616">
        <v>29</v>
      </c>
      <c r="P20" s="1327">
        <v>29</v>
      </c>
      <c r="Q20" s="169"/>
      <c r="R20" s="169"/>
    </row>
    <row r="21" spans="1:18" s="1321" customFormat="1" ht="24.95" customHeight="1" x14ac:dyDescent="0.4">
      <c r="A21" s="1358" t="s">
        <v>96</v>
      </c>
      <c r="B21" s="1390">
        <v>0</v>
      </c>
      <c r="C21" s="616">
        <v>16</v>
      </c>
      <c r="D21" s="1406">
        <v>16</v>
      </c>
      <c r="E21" s="1390">
        <v>0</v>
      </c>
      <c r="F21" s="616">
        <v>14</v>
      </c>
      <c r="G21" s="1327">
        <v>14</v>
      </c>
      <c r="H21" s="1372">
        <v>0</v>
      </c>
      <c r="I21" s="84">
        <v>0</v>
      </c>
      <c r="J21" s="1407">
        <v>0</v>
      </c>
      <c r="K21" s="1389">
        <v>0</v>
      </c>
      <c r="L21" s="84">
        <v>0</v>
      </c>
      <c r="M21" s="1328">
        <v>0</v>
      </c>
      <c r="N21" s="1372">
        <v>0</v>
      </c>
      <c r="O21" s="84">
        <v>30</v>
      </c>
      <c r="P21" s="1328">
        <v>30</v>
      </c>
      <c r="Q21" s="169"/>
      <c r="R21" s="169"/>
    </row>
    <row r="22" spans="1:18" s="259" customFormat="1" ht="24.95" customHeight="1" x14ac:dyDescent="0.35">
      <c r="A22" s="582" t="s">
        <v>51</v>
      </c>
      <c r="B22" s="1388">
        <v>0</v>
      </c>
      <c r="C22" s="191">
        <v>0</v>
      </c>
      <c r="D22" s="1405">
        <v>0</v>
      </c>
      <c r="E22" s="1388">
        <v>0</v>
      </c>
      <c r="F22" s="191">
        <v>78</v>
      </c>
      <c r="G22" s="1325">
        <v>78</v>
      </c>
      <c r="H22" s="1371">
        <f>SUM(H24:H24)</f>
        <v>0</v>
      </c>
      <c r="I22" s="191">
        <v>5</v>
      </c>
      <c r="J22" s="1405">
        <v>5</v>
      </c>
      <c r="K22" s="1388">
        <v>0</v>
      </c>
      <c r="L22" s="191">
        <v>0</v>
      </c>
      <c r="M22" s="1325">
        <v>0</v>
      </c>
      <c r="N22" s="1371">
        <v>0</v>
      </c>
      <c r="O22" s="191">
        <v>83</v>
      </c>
      <c r="P22" s="1325">
        <v>83</v>
      </c>
      <c r="Q22" s="261"/>
      <c r="R22" s="261"/>
    </row>
    <row r="23" spans="1:18" ht="27" customHeight="1" x14ac:dyDescent="0.35">
      <c r="A23" s="1358" t="s">
        <v>58</v>
      </c>
      <c r="B23" s="1389">
        <v>0</v>
      </c>
      <c r="C23" s="616">
        <v>0</v>
      </c>
      <c r="D23" s="1406">
        <v>0</v>
      </c>
      <c r="E23" s="1389">
        <v>0</v>
      </c>
      <c r="F23" s="616">
        <v>56</v>
      </c>
      <c r="G23" s="1327">
        <v>56</v>
      </c>
      <c r="H23" s="1372">
        <v>0</v>
      </c>
      <c r="I23" s="84">
        <v>0</v>
      </c>
      <c r="J23" s="1407">
        <v>0</v>
      </c>
      <c r="K23" s="1389">
        <v>0</v>
      </c>
      <c r="L23" s="84">
        <v>0</v>
      </c>
      <c r="M23" s="1328">
        <v>0</v>
      </c>
      <c r="N23" s="1372">
        <v>0</v>
      </c>
      <c r="O23" s="84">
        <f>SUM(C23+F23+I23+L23)</f>
        <v>56</v>
      </c>
      <c r="P23" s="1328">
        <f>SUM(N23+O23)</f>
        <v>56</v>
      </c>
      <c r="Q23" s="257"/>
      <c r="R23" s="257"/>
    </row>
    <row r="24" spans="1:18" ht="24.95" customHeight="1" x14ac:dyDescent="0.35">
      <c r="A24" s="1358" t="s">
        <v>57</v>
      </c>
      <c r="B24" s="1389">
        <v>0</v>
      </c>
      <c r="C24" s="616">
        <v>0</v>
      </c>
      <c r="D24" s="1406">
        <v>0</v>
      </c>
      <c r="E24" s="1389">
        <v>0</v>
      </c>
      <c r="F24" s="616">
        <v>22</v>
      </c>
      <c r="G24" s="1327">
        <v>22</v>
      </c>
      <c r="H24" s="1372">
        <v>0</v>
      </c>
      <c r="I24" s="84">
        <v>5</v>
      </c>
      <c r="J24" s="1407">
        <v>5</v>
      </c>
      <c r="K24" s="1389">
        <v>0</v>
      </c>
      <c r="L24" s="84">
        <v>0</v>
      </c>
      <c r="M24" s="1328">
        <v>0</v>
      </c>
      <c r="N24" s="1372">
        <v>0</v>
      </c>
      <c r="O24" s="616">
        <v>27</v>
      </c>
      <c r="P24" s="1327">
        <v>27</v>
      </c>
      <c r="Q24" s="169"/>
      <c r="R24" s="169"/>
    </row>
    <row r="25" spans="1:18" ht="24.95" customHeight="1" thickBot="1" x14ac:dyDescent="0.4">
      <c r="A25" s="1362" t="s">
        <v>6</v>
      </c>
      <c r="B25" s="1394">
        <v>0</v>
      </c>
      <c r="C25" s="1353">
        <f>SUM(C18+C22)</f>
        <v>43</v>
      </c>
      <c r="D25" s="1410">
        <f>SUM(D18+D22)</f>
        <v>43</v>
      </c>
      <c r="E25" s="1394">
        <f>SUM(E18+E22)</f>
        <v>0</v>
      </c>
      <c r="F25" s="1353">
        <f>SUM(F18+F22)</f>
        <v>112</v>
      </c>
      <c r="G25" s="1354">
        <f>SUM(G18+G22)</f>
        <v>112</v>
      </c>
      <c r="H25" s="1375">
        <f t="shared" ref="H25:P25" si="1">SUM(H18+H22)</f>
        <v>0</v>
      </c>
      <c r="I25" s="1353">
        <f t="shared" si="1"/>
        <v>22</v>
      </c>
      <c r="J25" s="1410">
        <f t="shared" si="1"/>
        <v>22</v>
      </c>
      <c r="K25" s="1394">
        <f t="shared" si="1"/>
        <v>0</v>
      </c>
      <c r="L25" s="1353">
        <f t="shared" si="1"/>
        <v>0</v>
      </c>
      <c r="M25" s="1354">
        <f t="shared" si="1"/>
        <v>0</v>
      </c>
      <c r="N25" s="1375">
        <f t="shared" si="1"/>
        <v>0</v>
      </c>
      <c r="O25" s="1353">
        <f t="shared" si="1"/>
        <v>177</v>
      </c>
      <c r="P25" s="1354">
        <f t="shared" si="1"/>
        <v>177</v>
      </c>
      <c r="Q25" s="169"/>
      <c r="R25" s="169"/>
    </row>
    <row r="26" spans="1:18" ht="24.95" customHeight="1" x14ac:dyDescent="0.35">
      <c r="A26" s="1363" t="s">
        <v>15</v>
      </c>
      <c r="B26" s="1395"/>
      <c r="C26" s="1346"/>
      <c r="D26" s="1411"/>
      <c r="E26" s="1395"/>
      <c r="F26" s="1346"/>
      <c r="G26" s="1396"/>
      <c r="H26" s="1419"/>
      <c r="I26" s="1346"/>
      <c r="J26" s="1411"/>
      <c r="K26" s="1395"/>
      <c r="L26" s="1346"/>
      <c r="M26" s="1396"/>
      <c r="N26" s="1376"/>
      <c r="O26" s="1347"/>
      <c r="P26" s="1348"/>
      <c r="Q26" s="262"/>
      <c r="R26" s="262"/>
    </row>
    <row r="27" spans="1:18" s="259" customFormat="1" ht="32.25" customHeight="1" x14ac:dyDescent="0.35">
      <c r="A27" s="1357" t="s">
        <v>50</v>
      </c>
      <c r="B27" s="1388">
        <f>SUM(B28:B28)</f>
        <v>0</v>
      </c>
      <c r="C27" s="191">
        <f>SUM(C28:C28)</f>
        <v>0</v>
      </c>
      <c r="D27" s="1405">
        <f>B27+C27</f>
        <v>0</v>
      </c>
      <c r="E27" s="1388">
        <f>SUM(E28:E28)</f>
        <v>0</v>
      </c>
      <c r="F27" s="191">
        <f>SUM(F28:F28)</f>
        <v>0</v>
      </c>
      <c r="G27" s="1325">
        <f>SUM(E27:F27)</f>
        <v>0</v>
      </c>
      <c r="H27" s="1371">
        <f>SUM(H28:H28)</f>
        <v>0</v>
      </c>
      <c r="I27" s="191">
        <f>SUM(I28:I28)</f>
        <v>0</v>
      </c>
      <c r="J27" s="1405">
        <f>H27+I27</f>
        <v>0</v>
      </c>
      <c r="K27" s="1388">
        <f>SUM(K28:K28)</f>
        <v>0</v>
      </c>
      <c r="L27" s="191">
        <f>SUM(L28:L28)</f>
        <v>0</v>
      </c>
      <c r="M27" s="1325">
        <f>SUM(K27:L27)</f>
        <v>0</v>
      </c>
      <c r="N27" s="1377">
        <f t="shared" ref="N27:O30" si="2">B27+E27+H27+K27</f>
        <v>0</v>
      </c>
      <c r="O27" s="192">
        <f t="shared" si="2"/>
        <v>0</v>
      </c>
      <c r="P27" s="779">
        <f>N27+O27</f>
        <v>0</v>
      </c>
      <c r="Q27" s="263"/>
      <c r="R27" s="263"/>
    </row>
    <row r="28" spans="1:18" ht="32.25" customHeight="1" x14ac:dyDescent="0.35">
      <c r="A28" s="1358" t="s">
        <v>57</v>
      </c>
      <c r="B28" s="524">
        <v>0</v>
      </c>
      <c r="C28" s="22">
        <v>0</v>
      </c>
      <c r="D28" s="1412">
        <v>0</v>
      </c>
      <c r="E28" s="524">
        <v>0</v>
      </c>
      <c r="F28" s="22">
        <v>0</v>
      </c>
      <c r="G28" s="525">
        <v>0</v>
      </c>
      <c r="H28" s="526">
        <v>0</v>
      </c>
      <c r="I28" s="22">
        <v>0</v>
      </c>
      <c r="J28" s="1412">
        <v>0</v>
      </c>
      <c r="K28" s="524">
        <v>0</v>
      </c>
      <c r="L28" s="22">
        <v>0</v>
      </c>
      <c r="M28" s="525">
        <v>0</v>
      </c>
      <c r="N28" s="1378">
        <f t="shared" si="2"/>
        <v>0</v>
      </c>
      <c r="O28" s="193">
        <f t="shared" si="2"/>
        <v>0</v>
      </c>
      <c r="P28" s="1331">
        <f>N28+O28</f>
        <v>0</v>
      </c>
      <c r="Q28" s="264"/>
      <c r="R28" s="264"/>
    </row>
    <row r="29" spans="1:18" ht="27" customHeight="1" x14ac:dyDescent="0.35">
      <c r="A29" s="1358" t="s">
        <v>58</v>
      </c>
      <c r="B29" s="1389">
        <v>0</v>
      </c>
      <c r="C29" s="191">
        <v>0</v>
      </c>
      <c r="D29" s="1405">
        <v>0</v>
      </c>
      <c r="E29" s="1389">
        <v>0</v>
      </c>
      <c r="F29" s="84">
        <v>0</v>
      </c>
      <c r="G29" s="1328">
        <v>0</v>
      </c>
      <c r="H29" s="1372">
        <v>0</v>
      </c>
      <c r="I29" s="84">
        <v>0</v>
      </c>
      <c r="J29" s="1407">
        <v>0</v>
      </c>
      <c r="K29" s="1389">
        <v>0</v>
      </c>
      <c r="L29" s="84">
        <v>0</v>
      </c>
      <c r="M29" s="1328">
        <v>0</v>
      </c>
      <c r="N29" s="1372">
        <v>0</v>
      </c>
      <c r="O29" s="191">
        <v>0</v>
      </c>
      <c r="P29" s="1325">
        <v>0</v>
      </c>
      <c r="Q29" s="257"/>
      <c r="R29" s="257"/>
    </row>
    <row r="30" spans="1:18" s="259" customFormat="1" ht="30.75" customHeight="1" x14ac:dyDescent="0.35">
      <c r="A30" s="582" t="s">
        <v>51</v>
      </c>
      <c r="B30" s="1388">
        <f>SUM(B31:B31)</f>
        <v>0</v>
      </c>
      <c r="C30" s="191">
        <f>SUM(C31:C31)</f>
        <v>0</v>
      </c>
      <c r="D30" s="1405">
        <f>B30+C30</f>
        <v>0</v>
      </c>
      <c r="E30" s="1388">
        <f>SUM(E31:E31)</f>
        <v>0</v>
      </c>
      <c r="F30" s="191">
        <f>SUM(F31:F31)</f>
        <v>0</v>
      </c>
      <c r="G30" s="1325">
        <f>E30+F30</f>
        <v>0</v>
      </c>
      <c r="H30" s="1371">
        <f>SUM(H31:H31)</f>
        <v>0</v>
      </c>
      <c r="I30" s="191">
        <f>SUM(I31:I31)</f>
        <v>0</v>
      </c>
      <c r="J30" s="1405">
        <f>H30+I30</f>
        <v>0</v>
      </c>
      <c r="K30" s="1388">
        <f>SUM(K31:K31)</f>
        <v>0</v>
      </c>
      <c r="L30" s="191">
        <f>SUM(L31:L31)</f>
        <v>0</v>
      </c>
      <c r="M30" s="1325">
        <f>K30+L30</f>
        <v>0</v>
      </c>
      <c r="N30" s="1377">
        <f t="shared" si="2"/>
        <v>0</v>
      </c>
      <c r="O30" s="192">
        <f t="shared" si="2"/>
        <v>0</v>
      </c>
      <c r="P30" s="779">
        <f>O30+N30</f>
        <v>0</v>
      </c>
      <c r="Q30" s="265"/>
      <c r="R30" s="265"/>
    </row>
    <row r="31" spans="1:18" ht="30.75" customHeight="1" x14ac:dyDescent="0.35">
      <c r="A31" s="1358" t="s">
        <v>57</v>
      </c>
      <c r="B31" s="1397">
        <v>0</v>
      </c>
      <c r="C31" s="85">
        <v>0</v>
      </c>
      <c r="D31" s="1413">
        <f>B31+C31</f>
        <v>0</v>
      </c>
      <c r="E31" s="1397">
        <v>0</v>
      </c>
      <c r="F31" s="85">
        <v>0</v>
      </c>
      <c r="G31" s="1398">
        <f>E31+F31</f>
        <v>0</v>
      </c>
      <c r="H31" s="1420">
        <v>0</v>
      </c>
      <c r="I31" s="85">
        <v>0</v>
      </c>
      <c r="J31" s="1413">
        <f>H31+I31</f>
        <v>0</v>
      </c>
      <c r="K31" s="1397">
        <v>0</v>
      </c>
      <c r="L31" s="85">
        <v>0</v>
      </c>
      <c r="M31" s="1398">
        <f>K31+L31</f>
        <v>0</v>
      </c>
      <c r="N31" s="1379">
        <f>SUM(B31,E31,H31,K31)</f>
        <v>0</v>
      </c>
      <c r="O31" s="88">
        <f>SUM(C31,F31,I31,L31)</f>
        <v>0</v>
      </c>
      <c r="P31" s="1332">
        <f>O31+N31</f>
        <v>0</v>
      </c>
      <c r="Q31" s="262"/>
      <c r="R31" s="262"/>
    </row>
    <row r="32" spans="1:18" ht="27" customHeight="1" x14ac:dyDescent="0.35">
      <c r="A32" s="1358" t="s">
        <v>58</v>
      </c>
      <c r="B32" s="1389">
        <v>0</v>
      </c>
      <c r="C32" s="191">
        <v>0</v>
      </c>
      <c r="D32" s="1405">
        <v>0</v>
      </c>
      <c r="E32" s="1389">
        <v>0</v>
      </c>
      <c r="F32" s="84">
        <v>0</v>
      </c>
      <c r="G32" s="1328">
        <v>0</v>
      </c>
      <c r="H32" s="1372">
        <v>0</v>
      </c>
      <c r="I32" s="84">
        <v>0</v>
      </c>
      <c r="J32" s="1407">
        <v>0</v>
      </c>
      <c r="K32" s="1389">
        <v>0</v>
      </c>
      <c r="L32" s="84">
        <v>0</v>
      </c>
      <c r="M32" s="1328">
        <v>0</v>
      </c>
      <c r="N32" s="1372">
        <v>0</v>
      </c>
      <c r="O32" s="191">
        <v>0</v>
      </c>
      <c r="P32" s="1325">
        <v>0</v>
      </c>
      <c r="Q32" s="257"/>
      <c r="R32" s="257"/>
    </row>
    <row r="33" spans="1:18" ht="30" customHeight="1" x14ac:dyDescent="0.35">
      <c r="A33" s="1364" t="s">
        <v>11</v>
      </c>
      <c r="B33" s="1390">
        <f t="shared" ref="B33:P33" si="3">B30+B27</f>
        <v>0</v>
      </c>
      <c r="C33" s="571">
        <f t="shared" si="3"/>
        <v>0</v>
      </c>
      <c r="D33" s="1414">
        <f t="shared" si="3"/>
        <v>0</v>
      </c>
      <c r="E33" s="1390">
        <f t="shared" si="3"/>
        <v>0</v>
      </c>
      <c r="F33" s="571">
        <f t="shared" si="3"/>
        <v>0</v>
      </c>
      <c r="G33" s="1333">
        <f t="shared" si="3"/>
        <v>0</v>
      </c>
      <c r="H33" s="1380">
        <f t="shared" si="3"/>
        <v>0</v>
      </c>
      <c r="I33" s="571">
        <f t="shared" si="3"/>
        <v>0</v>
      </c>
      <c r="J33" s="1414">
        <f t="shared" si="3"/>
        <v>0</v>
      </c>
      <c r="K33" s="1390">
        <f t="shared" si="3"/>
        <v>0</v>
      </c>
      <c r="L33" s="571">
        <f t="shared" si="3"/>
        <v>0</v>
      </c>
      <c r="M33" s="1333">
        <f t="shared" si="3"/>
        <v>0</v>
      </c>
      <c r="N33" s="1380">
        <f t="shared" si="3"/>
        <v>0</v>
      </c>
      <c r="O33" s="571">
        <f t="shared" si="3"/>
        <v>0</v>
      </c>
      <c r="P33" s="1333">
        <f t="shared" si="3"/>
        <v>0</v>
      </c>
      <c r="Q33" s="203"/>
      <c r="R33" s="203"/>
    </row>
    <row r="34" spans="1:18" x14ac:dyDescent="0.35">
      <c r="A34" s="1365" t="s">
        <v>8</v>
      </c>
      <c r="B34" s="1399">
        <f>B25</f>
        <v>0</v>
      </c>
      <c r="C34" s="609">
        <f t="shared" ref="C34:P34" si="4">C25</f>
        <v>43</v>
      </c>
      <c r="D34" s="1415">
        <f t="shared" si="4"/>
        <v>43</v>
      </c>
      <c r="E34" s="1399">
        <f t="shared" si="4"/>
        <v>0</v>
      </c>
      <c r="F34" s="609">
        <f t="shared" si="4"/>
        <v>112</v>
      </c>
      <c r="G34" s="1334">
        <f t="shared" si="4"/>
        <v>112</v>
      </c>
      <c r="H34" s="1381">
        <f t="shared" si="4"/>
        <v>0</v>
      </c>
      <c r="I34" s="609">
        <f t="shared" si="4"/>
        <v>22</v>
      </c>
      <c r="J34" s="1415">
        <f t="shared" si="4"/>
        <v>22</v>
      </c>
      <c r="K34" s="1399">
        <f t="shared" si="4"/>
        <v>0</v>
      </c>
      <c r="L34" s="609">
        <f t="shared" si="4"/>
        <v>0</v>
      </c>
      <c r="M34" s="1334">
        <f t="shared" si="4"/>
        <v>0</v>
      </c>
      <c r="N34" s="1381">
        <f t="shared" si="4"/>
        <v>0</v>
      </c>
      <c r="O34" s="609">
        <f t="shared" si="4"/>
        <v>177</v>
      </c>
      <c r="P34" s="1334">
        <f t="shared" si="4"/>
        <v>177</v>
      </c>
      <c r="Q34" s="83"/>
      <c r="R34" s="83"/>
    </row>
    <row r="35" spans="1:18" ht="29.25" customHeight="1" thickBot="1" x14ac:dyDescent="0.4">
      <c r="A35" s="1366" t="s">
        <v>15</v>
      </c>
      <c r="B35" s="1400">
        <f>B33</f>
        <v>0</v>
      </c>
      <c r="C35" s="1342">
        <f t="shared" ref="C35:P35" si="5">C33</f>
        <v>0</v>
      </c>
      <c r="D35" s="1416">
        <f t="shared" si="5"/>
        <v>0</v>
      </c>
      <c r="E35" s="1400">
        <f t="shared" si="5"/>
        <v>0</v>
      </c>
      <c r="F35" s="1342">
        <f t="shared" si="5"/>
        <v>0</v>
      </c>
      <c r="G35" s="1343">
        <f t="shared" si="5"/>
        <v>0</v>
      </c>
      <c r="H35" s="1382">
        <f t="shared" si="5"/>
        <v>0</v>
      </c>
      <c r="I35" s="1342">
        <f t="shared" si="5"/>
        <v>0</v>
      </c>
      <c r="J35" s="1416">
        <f t="shared" si="5"/>
        <v>0</v>
      </c>
      <c r="K35" s="1400">
        <f t="shared" si="5"/>
        <v>0</v>
      </c>
      <c r="L35" s="1342">
        <f t="shared" si="5"/>
        <v>0</v>
      </c>
      <c r="M35" s="1343">
        <f t="shared" si="5"/>
        <v>0</v>
      </c>
      <c r="N35" s="1382">
        <f t="shared" si="5"/>
        <v>0</v>
      </c>
      <c r="O35" s="1342">
        <f t="shared" si="5"/>
        <v>0</v>
      </c>
      <c r="P35" s="1343">
        <f t="shared" si="5"/>
        <v>0</v>
      </c>
      <c r="Q35" s="83"/>
      <c r="R35" s="83"/>
    </row>
    <row r="36" spans="1:18" ht="33.75" customHeight="1" thickBot="1" x14ac:dyDescent="0.4">
      <c r="A36" s="1367" t="s">
        <v>12</v>
      </c>
      <c r="B36" s="1401">
        <f>B34+B35</f>
        <v>0</v>
      </c>
      <c r="C36" s="1338">
        <f t="shared" ref="C36:P36" si="6">C34+C35</f>
        <v>43</v>
      </c>
      <c r="D36" s="1417">
        <f t="shared" si="6"/>
        <v>43</v>
      </c>
      <c r="E36" s="1401">
        <f t="shared" si="6"/>
        <v>0</v>
      </c>
      <c r="F36" s="1338">
        <f t="shared" si="6"/>
        <v>112</v>
      </c>
      <c r="G36" s="1339">
        <f t="shared" si="6"/>
        <v>112</v>
      </c>
      <c r="H36" s="1383">
        <f t="shared" si="6"/>
        <v>0</v>
      </c>
      <c r="I36" s="1338">
        <f t="shared" si="6"/>
        <v>22</v>
      </c>
      <c r="J36" s="1417">
        <f t="shared" si="6"/>
        <v>22</v>
      </c>
      <c r="K36" s="1401">
        <f t="shared" si="6"/>
        <v>0</v>
      </c>
      <c r="L36" s="1338">
        <f t="shared" si="6"/>
        <v>0</v>
      </c>
      <c r="M36" s="1339">
        <f t="shared" si="6"/>
        <v>0</v>
      </c>
      <c r="N36" s="1383">
        <f t="shared" si="6"/>
        <v>0</v>
      </c>
      <c r="O36" s="1338">
        <f t="shared" si="6"/>
        <v>177</v>
      </c>
      <c r="P36" s="1339">
        <f t="shared" si="6"/>
        <v>177</v>
      </c>
      <c r="Q36" s="83"/>
      <c r="R36" s="83"/>
    </row>
    <row r="37" spans="1:18" ht="9.75" customHeight="1" x14ac:dyDescent="0.35">
      <c r="A37" s="169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6"/>
    </row>
    <row r="38" spans="1:18" ht="25.5" customHeight="1" x14ac:dyDescent="0.35">
      <c r="A38" s="1660"/>
      <c r="B38" s="1660"/>
      <c r="C38" s="1660"/>
      <c r="D38" s="1660"/>
      <c r="E38" s="1660"/>
      <c r="F38" s="1660"/>
      <c r="G38" s="1660"/>
      <c r="H38" s="1660"/>
      <c r="I38" s="1660"/>
      <c r="J38" s="1660"/>
      <c r="K38" s="1660"/>
      <c r="L38" s="1660"/>
      <c r="M38" s="1660"/>
      <c r="N38" s="1660"/>
      <c r="O38" s="1660"/>
      <c r="P38" s="1660"/>
    </row>
    <row r="39" spans="1:18" ht="21" customHeight="1" x14ac:dyDescent="0.35">
      <c r="A39" s="20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  <row r="40" spans="1:18" x14ac:dyDescent="0.35">
      <c r="A40" s="205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</sheetData>
  <mergeCells count="10">
    <mergeCell ref="A38:P38"/>
    <mergeCell ref="A1:P1"/>
    <mergeCell ref="A2:P2"/>
    <mergeCell ref="A3:P3"/>
    <mergeCell ref="B4:D4"/>
    <mergeCell ref="E4:G4"/>
    <mergeCell ref="H4:J4"/>
    <mergeCell ref="K4:M4"/>
    <mergeCell ref="N4:P4"/>
    <mergeCell ref="A4:A5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AP59"/>
  <sheetViews>
    <sheetView view="pageBreakPreview" topLeftCell="A34" zoomScale="50" zoomScaleNormal="50" zoomScaleSheetLayoutView="50" workbookViewId="0">
      <selection activeCell="K44" sqref="K44"/>
    </sheetView>
  </sheetViews>
  <sheetFormatPr defaultRowHeight="25.5" x14ac:dyDescent="0.35"/>
  <cols>
    <col min="1" max="1" width="102.5703125" style="30" customWidth="1"/>
    <col min="2" max="16" width="13.8554687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106" style="30" customWidth="1"/>
    <col min="258" max="272" width="13.8554687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106" style="30" customWidth="1"/>
    <col min="514" max="528" width="13.8554687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106" style="30" customWidth="1"/>
    <col min="770" max="784" width="13.8554687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106" style="30" customWidth="1"/>
    <col min="1026" max="1040" width="13.8554687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106" style="30" customWidth="1"/>
    <col min="1282" max="1296" width="13.8554687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106" style="30" customWidth="1"/>
    <col min="1538" max="1552" width="13.8554687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106" style="30" customWidth="1"/>
    <col min="1794" max="1808" width="13.8554687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106" style="30" customWidth="1"/>
    <col min="2050" max="2064" width="13.8554687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106" style="30" customWidth="1"/>
    <col min="2306" max="2320" width="13.8554687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106" style="30" customWidth="1"/>
    <col min="2562" max="2576" width="13.8554687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106" style="30" customWidth="1"/>
    <col min="2818" max="2832" width="13.8554687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106" style="30" customWidth="1"/>
    <col min="3074" max="3088" width="13.8554687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106" style="30" customWidth="1"/>
    <col min="3330" max="3344" width="13.8554687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106" style="30" customWidth="1"/>
    <col min="3586" max="3600" width="13.8554687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106" style="30" customWidth="1"/>
    <col min="3842" max="3856" width="13.8554687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106" style="30" customWidth="1"/>
    <col min="4098" max="4112" width="13.8554687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106" style="30" customWidth="1"/>
    <col min="4354" max="4368" width="13.8554687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106" style="30" customWidth="1"/>
    <col min="4610" max="4624" width="13.8554687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106" style="30" customWidth="1"/>
    <col min="4866" max="4880" width="13.8554687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106" style="30" customWidth="1"/>
    <col min="5122" max="5136" width="13.8554687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106" style="30" customWidth="1"/>
    <col min="5378" max="5392" width="13.8554687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106" style="30" customWidth="1"/>
    <col min="5634" max="5648" width="13.8554687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106" style="30" customWidth="1"/>
    <col min="5890" max="5904" width="13.8554687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106" style="30" customWidth="1"/>
    <col min="6146" max="6160" width="13.8554687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106" style="30" customWidth="1"/>
    <col min="6402" max="6416" width="13.8554687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106" style="30" customWidth="1"/>
    <col min="6658" max="6672" width="13.8554687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106" style="30" customWidth="1"/>
    <col min="6914" max="6928" width="13.8554687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106" style="30" customWidth="1"/>
    <col min="7170" max="7184" width="13.8554687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106" style="30" customWidth="1"/>
    <col min="7426" max="7440" width="13.8554687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106" style="30" customWidth="1"/>
    <col min="7682" max="7696" width="13.8554687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106" style="30" customWidth="1"/>
    <col min="7938" max="7952" width="13.8554687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106" style="30" customWidth="1"/>
    <col min="8194" max="8208" width="13.8554687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106" style="30" customWidth="1"/>
    <col min="8450" max="8464" width="13.8554687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106" style="30" customWidth="1"/>
    <col min="8706" max="8720" width="13.8554687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106" style="30" customWidth="1"/>
    <col min="8962" max="8976" width="13.8554687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106" style="30" customWidth="1"/>
    <col min="9218" max="9232" width="13.8554687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106" style="30" customWidth="1"/>
    <col min="9474" max="9488" width="13.8554687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106" style="30" customWidth="1"/>
    <col min="9730" max="9744" width="13.8554687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106" style="30" customWidth="1"/>
    <col min="9986" max="10000" width="13.8554687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106" style="30" customWidth="1"/>
    <col min="10242" max="10256" width="13.8554687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106" style="30" customWidth="1"/>
    <col min="10498" max="10512" width="13.8554687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106" style="30" customWidth="1"/>
    <col min="10754" max="10768" width="13.8554687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106" style="30" customWidth="1"/>
    <col min="11010" max="11024" width="13.8554687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106" style="30" customWidth="1"/>
    <col min="11266" max="11280" width="13.8554687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106" style="30" customWidth="1"/>
    <col min="11522" max="11536" width="13.8554687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106" style="30" customWidth="1"/>
    <col min="11778" max="11792" width="13.8554687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106" style="30" customWidth="1"/>
    <col min="12034" max="12048" width="13.8554687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106" style="30" customWidth="1"/>
    <col min="12290" max="12304" width="13.8554687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106" style="30" customWidth="1"/>
    <col min="12546" max="12560" width="13.8554687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106" style="30" customWidth="1"/>
    <col min="12802" max="12816" width="13.8554687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106" style="30" customWidth="1"/>
    <col min="13058" max="13072" width="13.8554687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106" style="30" customWidth="1"/>
    <col min="13314" max="13328" width="13.8554687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106" style="30" customWidth="1"/>
    <col min="13570" max="13584" width="13.8554687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106" style="30" customWidth="1"/>
    <col min="13826" max="13840" width="13.8554687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106" style="30" customWidth="1"/>
    <col min="14082" max="14096" width="13.8554687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106" style="30" customWidth="1"/>
    <col min="14338" max="14352" width="13.8554687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106" style="30" customWidth="1"/>
    <col min="14594" max="14608" width="13.8554687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106" style="30" customWidth="1"/>
    <col min="14850" max="14864" width="13.8554687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106" style="30" customWidth="1"/>
    <col min="15106" max="15120" width="13.8554687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106" style="30" customWidth="1"/>
    <col min="15362" max="15376" width="13.8554687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106" style="30" customWidth="1"/>
    <col min="15618" max="15632" width="13.8554687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106" style="30" customWidth="1"/>
    <col min="15874" max="15888" width="13.8554687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106" style="30" customWidth="1"/>
    <col min="16130" max="16144" width="13.8554687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9" customHeight="1" x14ac:dyDescent="0.35">
      <c r="A1" s="1728"/>
      <c r="B1" s="1728"/>
      <c r="C1" s="1728"/>
      <c r="D1" s="1728"/>
      <c r="E1" s="1728"/>
      <c r="F1" s="1728"/>
      <c r="G1" s="1728"/>
      <c r="H1" s="1728"/>
      <c r="I1" s="1728"/>
      <c r="J1" s="1728"/>
      <c r="K1" s="1728"/>
      <c r="L1" s="1728"/>
      <c r="M1" s="1728"/>
      <c r="N1" s="1728"/>
      <c r="O1" s="1728"/>
      <c r="P1" s="1728"/>
      <c r="Q1" s="325"/>
      <c r="R1" s="325"/>
      <c r="S1" s="325"/>
      <c r="T1" s="325"/>
    </row>
    <row r="2" spans="1:42" ht="24" customHeight="1" x14ac:dyDescent="0.35">
      <c r="A2" s="1699" t="s">
        <v>86</v>
      </c>
      <c r="B2" s="1699"/>
      <c r="C2" s="1699"/>
      <c r="D2" s="1699"/>
      <c r="E2" s="1699"/>
      <c r="F2" s="1699"/>
      <c r="G2" s="1699"/>
      <c r="H2" s="1699"/>
      <c r="I2" s="1699"/>
      <c r="J2" s="1699"/>
      <c r="K2" s="1699"/>
      <c r="L2" s="1699"/>
      <c r="M2" s="1699"/>
      <c r="N2" s="1699"/>
      <c r="O2" s="1699"/>
      <c r="P2" s="169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customHeight="1" x14ac:dyDescent="0.35">
      <c r="A3" s="1701" t="s">
        <v>109</v>
      </c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1"/>
      <c r="P3" s="1701"/>
      <c r="Q3" s="331"/>
      <c r="R3" s="331"/>
    </row>
    <row r="4" spans="1:42" ht="16.5" customHeight="1" thickBot="1" x14ac:dyDescent="0.4">
      <c r="A4" s="31"/>
    </row>
    <row r="5" spans="1:42" ht="21.75" customHeight="1" thickBot="1" x14ac:dyDescent="0.4">
      <c r="A5" s="1729" t="s">
        <v>7</v>
      </c>
      <c r="B5" s="1731" t="s">
        <v>0</v>
      </c>
      <c r="C5" s="1732"/>
      <c r="D5" s="1733"/>
      <c r="E5" s="1731" t="s">
        <v>1</v>
      </c>
      <c r="F5" s="1732"/>
      <c r="G5" s="1733"/>
      <c r="H5" s="1731" t="s">
        <v>2</v>
      </c>
      <c r="I5" s="1732"/>
      <c r="J5" s="1733"/>
      <c r="K5" s="1731" t="s">
        <v>3</v>
      </c>
      <c r="L5" s="1732"/>
      <c r="M5" s="1733"/>
      <c r="N5" s="1725" t="s">
        <v>22</v>
      </c>
      <c r="O5" s="1726"/>
      <c r="P5" s="1727"/>
      <c r="Q5" s="32"/>
      <c r="R5" s="32"/>
    </row>
    <row r="6" spans="1:42" ht="58.5" customHeight="1" thickBot="1" x14ac:dyDescent="0.4">
      <c r="A6" s="1730"/>
      <c r="B6" s="301" t="s">
        <v>16</v>
      </c>
      <c r="C6" s="301" t="s">
        <v>17</v>
      </c>
      <c r="D6" s="302" t="s">
        <v>4</v>
      </c>
      <c r="E6" s="301" t="s">
        <v>16</v>
      </c>
      <c r="F6" s="301" t="s">
        <v>17</v>
      </c>
      <c r="G6" s="302" t="s">
        <v>4</v>
      </c>
      <c r="H6" s="301" t="s">
        <v>16</v>
      </c>
      <c r="I6" s="301" t="s">
        <v>17</v>
      </c>
      <c r="J6" s="302" t="s">
        <v>4</v>
      </c>
      <c r="K6" s="301" t="s">
        <v>16</v>
      </c>
      <c r="L6" s="301" t="s">
        <v>17</v>
      </c>
      <c r="M6" s="302" t="s">
        <v>4</v>
      </c>
      <c r="N6" s="301" t="s">
        <v>16</v>
      </c>
      <c r="O6" s="301" t="s">
        <v>17</v>
      </c>
      <c r="P6" s="7" t="s">
        <v>4</v>
      </c>
      <c r="Q6" s="32"/>
      <c r="R6" s="32"/>
    </row>
    <row r="7" spans="1:42" ht="27" customHeight="1" thickBot="1" x14ac:dyDescent="0.4">
      <c r="A7" s="565"/>
      <c r="B7" s="336"/>
      <c r="C7" s="337"/>
      <c r="D7" s="338"/>
      <c r="E7" s="336"/>
      <c r="F7" s="337"/>
      <c r="G7" s="338"/>
      <c r="H7" s="336"/>
      <c r="I7" s="337"/>
      <c r="J7" s="338"/>
      <c r="K7" s="339"/>
      <c r="L7" s="337"/>
      <c r="M7" s="338"/>
      <c r="N7" s="566"/>
      <c r="O7" s="672"/>
      <c r="P7" s="342"/>
      <c r="Q7" s="32"/>
      <c r="R7" s="32"/>
    </row>
    <row r="8" spans="1:42" ht="27" customHeight="1" x14ac:dyDescent="0.35">
      <c r="A8" s="673" t="s">
        <v>13</v>
      </c>
      <c r="B8" s="674"/>
      <c r="C8" s="675"/>
      <c r="D8" s="676"/>
      <c r="E8" s="677"/>
      <c r="F8" s="675"/>
      <c r="G8" s="678"/>
      <c r="H8" s="674"/>
      <c r="I8" s="675"/>
      <c r="J8" s="676"/>
      <c r="K8" s="677"/>
      <c r="L8" s="675"/>
      <c r="M8" s="678"/>
      <c r="N8" s="679"/>
      <c r="O8" s="675"/>
      <c r="P8" s="680"/>
      <c r="Q8" s="32"/>
      <c r="R8" s="32"/>
    </row>
    <row r="9" spans="1:42" ht="27" customHeight="1" x14ac:dyDescent="0.35">
      <c r="A9" s="21" t="s">
        <v>50</v>
      </c>
      <c r="B9" s="390">
        <f>B10+B11+B12+B13+B14+B15</f>
        <v>12</v>
      </c>
      <c r="C9" s="390">
        <f>C10+C11+C12+C13+C14+C15</f>
        <v>6</v>
      </c>
      <c r="D9" s="390">
        <f t="shared" ref="D9:D23" si="0">C9+B9</f>
        <v>18</v>
      </c>
      <c r="E9" s="390">
        <f>E10+E11+E12+E13+E14+E15</f>
        <v>6</v>
      </c>
      <c r="F9" s="390">
        <f>F10+F11+F12+F13+F14+F15</f>
        <v>1</v>
      </c>
      <c r="G9" s="390">
        <f t="shared" ref="G9:G23" si="1">F9+E9</f>
        <v>7</v>
      </c>
      <c r="H9" s="390">
        <f>H10+H11+H12+H13+H14+H15</f>
        <v>0</v>
      </c>
      <c r="I9" s="390">
        <f>I10+I11+I12+I13+I14+I15</f>
        <v>0</v>
      </c>
      <c r="J9" s="390">
        <f t="shared" ref="J9:J23" si="2">I9+H9</f>
        <v>0</v>
      </c>
      <c r="K9" s="390">
        <f>K10+K11+K12+K13+K14+K15</f>
        <v>0</v>
      </c>
      <c r="L9" s="390">
        <f>L10+L11+L12+L13+L14+L15</f>
        <v>0</v>
      </c>
      <c r="M9" s="390">
        <f t="shared" ref="M9:M23" si="3">L9+K9</f>
        <v>0</v>
      </c>
      <c r="N9" s="390">
        <f>N10+N11+N12+N13+N14+N15</f>
        <v>18</v>
      </c>
      <c r="O9" s="836">
        <f>O10+O11+O12+O13+O14+O15</f>
        <v>7</v>
      </c>
      <c r="P9" s="837">
        <f t="shared" ref="P9:P23" si="4">O9+N9</f>
        <v>25</v>
      </c>
      <c r="Q9" s="32"/>
      <c r="R9" s="32"/>
    </row>
    <row r="10" spans="1:42" ht="27" customHeight="1" x14ac:dyDescent="0.35">
      <c r="A10" s="391" t="s">
        <v>26</v>
      </c>
      <c r="B10" s="343">
        <v>0</v>
      </c>
      <c r="C10" s="344">
        <v>0</v>
      </c>
      <c r="D10" s="345">
        <f t="shared" si="0"/>
        <v>0</v>
      </c>
      <c r="E10" s="346">
        <v>0</v>
      </c>
      <c r="F10" s="344">
        <v>0</v>
      </c>
      <c r="G10" s="347">
        <f t="shared" si="1"/>
        <v>0</v>
      </c>
      <c r="H10" s="343">
        <v>0</v>
      </c>
      <c r="I10" s="344">
        <v>0</v>
      </c>
      <c r="J10" s="345">
        <f t="shared" si="2"/>
        <v>0</v>
      </c>
      <c r="K10" s="346">
        <v>0</v>
      </c>
      <c r="L10" s="344">
        <v>0</v>
      </c>
      <c r="M10" s="344">
        <f t="shared" si="3"/>
        <v>0</v>
      </c>
      <c r="N10" s="838">
        <f t="shared" ref="N10:O15" si="5">B10+E10+H10+K10</f>
        <v>0</v>
      </c>
      <c r="O10" s="18">
        <f t="shared" si="5"/>
        <v>0</v>
      </c>
      <c r="P10" s="839">
        <f t="shared" si="4"/>
        <v>0</v>
      </c>
      <c r="Q10" s="32"/>
      <c r="R10" s="32"/>
    </row>
    <row r="11" spans="1:42" ht="27" customHeight="1" x14ac:dyDescent="0.35">
      <c r="A11" s="392" t="s">
        <v>19</v>
      </c>
      <c r="B11" s="343">
        <v>0</v>
      </c>
      <c r="C11" s="344">
        <v>0</v>
      </c>
      <c r="D11" s="345">
        <f t="shared" si="0"/>
        <v>0</v>
      </c>
      <c r="E11" s="346">
        <v>0</v>
      </c>
      <c r="F11" s="344">
        <v>0</v>
      </c>
      <c r="G11" s="347">
        <f t="shared" si="1"/>
        <v>0</v>
      </c>
      <c r="H11" s="343">
        <v>0</v>
      </c>
      <c r="I11" s="344">
        <v>0</v>
      </c>
      <c r="J11" s="345">
        <f t="shared" si="2"/>
        <v>0</v>
      </c>
      <c r="K11" s="346">
        <v>0</v>
      </c>
      <c r="L11" s="344">
        <v>0</v>
      </c>
      <c r="M11" s="344">
        <f t="shared" si="3"/>
        <v>0</v>
      </c>
      <c r="N11" s="838">
        <f t="shared" si="5"/>
        <v>0</v>
      </c>
      <c r="O11" s="18">
        <f t="shared" si="5"/>
        <v>0</v>
      </c>
      <c r="P11" s="839">
        <f t="shared" si="4"/>
        <v>0</v>
      </c>
      <c r="Q11" s="32"/>
      <c r="R11" s="32"/>
    </row>
    <row r="12" spans="1:42" ht="27" customHeight="1" x14ac:dyDescent="0.35">
      <c r="A12" s="392" t="s">
        <v>87</v>
      </c>
      <c r="B12" s="343">
        <v>0</v>
      </c>
      <c r="C12" s="344">
        <v>0</v>
      </c>
      <c r="D12" s="345">
        <f t="shared" si="0"/>
        <v>0</v>
      </c>
      <c r="E12" s="346">
        <v>0</v>
      </c>
      <c r="F12" s="344">
        <v>0</v>
      </c>
      <c r="G12" s="347">
        <f t="shared" si="1"/>
        <v>0</v>
      </c>
      <c r="H12" s="343">
        <v>0</v>
      </c>
      <c r="I12" s="344">
        <v>0</v>
      </c>
      <c r="J12" s="345">
        <f t="shared" si="2"/>
        <v>0</v>
      </c>
      <c r="K12" s="346">
        <v>0</v>
      </c>
      <c r="L12" s="344">
        <v>0</v>
      </c>
      <c r="M12" s="344">
        <f t="shared" si="3"/>
        <v>0</v>
      </c>
      <c r="N12" s="838">
        <v>0</v>
      </c>
      <c r="O12" s="18">
        <v>0</v>
      </c>
      <c r="P12" s="839">
        <f t="shared" si="4"/>
        <v>0</v>
      </c>
      <c r="Q12" s="32"/>
      <c r="R12" s="32"/>
    </row>
    <row r="13" spans="1:42" ht="27" customHeight="1" x14ac:dyDescent="0.35">
      <c r="A13" s="392" t="s">
        <v>88</v>
      </c>
      <c r="B13" s="350">
        <v>5</v>
      </c>
      <c r="C13" s="351">
        <v>2</v>
      </c>
      <c r="D13" s="352">
        <f t="shared" si="0"/>
        <v>7</v>
      </c>
      <c r="E13" s="353">
        <v>0</v>
      </c>
      <c r="F13" s="351">
        <v>0</v>
      </c>
      <c r="G13" s="354">
        <f t="shared" si="1"/>
        <v>0</v>
      </c>
      <c r="H13" s="350">
        <v>0</v>
      </c>
      <c r="I13" s="351">
        <v>0</v>
      </c>
      <c r="J13" s="352">
        <f t="shared" si="2"/>
        <v>0</v>
      </c>
      <c r="K13" s="353">
        <v>0</v>
      </c>
      <c r="L13" s="351">
        <v>0</v>
      </c>
      <c r="M13" s="351">
        <f t="shared" si="3"/>
        <v>0</v>
      </c>
      <c r="N13" s="838">
        <f t="shared" si="5"/>
        <v>5</v>
      </c>
      <c r="O13" s="18">
        <f t="shared" si="5"/>
        <v>2</v>
      </c>
      <c r="P13" s="839">
        <f t="shared" si="4"/>
        <v>7</v>
      </c>
      <c r="Q13" s="32"/>
      <c r="R13" s="32"/>
    </row>
    <row r="14" spans="1:42" ht="27" customHeight="1" x14ac:dyDescent="0.35">
      <c r="A14" s="391" t="s">
        <v>44</v>
      </c>
      <c r="B14" s="350">
        <v>0</v>
      </c>
      <c r="C14" s="351">
        <v>0</v>
      </c>
      <c r="D14" s="352">
        <f t="shared" si="0"/>
        <v>0</v>
      </c>
      <c r="E14" s="353">
        <v>6</v>
      </c>
      <c r="F14" s="351">
        <v>1</v>
      </c>
      <c r="G14" s="354">
        <f t="shared" si="1"/>
        <v>7</v>
      </c>
      <c r="H14" s="350">
        <v>0</v>
      </c>
      <c r="I14" s="351">
        <v>0</v>
      </c>
      <c r="J14" s="352">
        <f t="shared" si="2"/>
        <v>0</v>
      </c>
      <c r="K14" s="353">
        <v>0</v>
      </c>
      <c r="L14" s="351">
        <v>0</v>
      </c>
      <c r="M14" s="351">
        <f t="shared" si="3"/>
        <v>0</v>
      </c>
      <c r="N14" s="838">
        <f t="shared" si="5"/>
        <v>6</v>
      </c>
      <c r="O14" s="18">
        <f t="shared" si="5"/>
        <v>1</v>
      </c>
      <c r="P14" s="839">
        <f t="shared" si="4"/>
        <v>7</v>
      </c>
      <c r="Q14" s="32"/>
      <c r="R14" s="32"/>
    </row>
    <row r="15" spans="1:42" ht="27" customHeight="1" x14ac:dyDescent="0.35">
      <c r="A15" s="391" t="s">
        <v>89</v>
      </c>
      <c r="B15" s="350">
        <v>7</v>
      </c>
      <c r="C15" s="351">
        <v>4</v>
      </c>
      <c r="D15" s="352">
        <f t="shared" si="0"/>
        <v>11</v>
      </c>
      <c r="E15" s="353">
        <v>0</v>
      </c>
      <c r="F15" s="351">
        <v>0</v>
      </c>
      <c r="G15" s="354">
        <f t="shared" si="1"/>
        <v>0</v>
      </c>
      <c r="H15" s="350">
        <v>0</v>
      </c>
      <c r="I15" s="351">
        <v>0</v>
      </c>
      <c r="J15" s="352">
        <f t="shared" si="2"/>
        <v>0</v>
      </c>
      <c r="K15" s="353">
        <v>0</v>
      </c>
      <c r="L15" s="351">
        <v>0</v>
      </c>
      <c r="M15" s="351">
        <f t="shared" si="3"/>
        <v>0</v>
      </c>
      <c r="N15" s="838">
        <f t="shared" si="5"/>
        <v>7</v>
      </c>
      <c r="O15" s="18">
        <f t="shared" si="5"/>
        <v>4</v>
      </c>
      <c r="P15" s="839">
        <f t="shared" si="4"/>
        <v>11</v>
      </c>
      <c r="Q15" s="32"/>
      <c r="R15" s="32"/>
    </row>
    <row r="16" spans="1:42" ht="27" customHeight="1" x14ac:dyDescent="0.35">
      <c r="A16" s="348" t="s">
        <v>51</v>
      </c>
      <c r="B16" s="516">
        <f>B17+B18+B19+B20+B21+B22</f>
        <v>62</v>
      </c>
      <c r="C16" s="349">
        <f>C17+C18+C19+C20+C21+C22</f>
        <v>34</v>
      </c>
      <c r="D16" s="349">
        <f t="shared" si="0"/>
        <v>96</v>
      </c>
      <c r="E16" s="349">
        <f>E17+E18+E19+E20+E21+E22</f>
        <v>75</v>
      </c>
      <c r="F16" s="349">
        <f>F17+F18+F19+F20+F21+F22</f>
        <v>19</v>
      </c>
      <c r="G16" s="349">
        <f t="shared" si="1"/>
        <v>94</v>
      </c>
      <c r="H16" s="349">
        <f>H17+H18+H19+H20+H21+H22</f>
        <v>26</v>
      </c>
      <c r="I16" s="349">
        <f>I17+I18+I19+I20+I21+I22</f>
        <v>17</v>
      </c>
      <c r="J16" s="349">
        <f t="shared" si="2"/>
        <v>43</v>
      </c>
      <c r="K16" s="349">
        <v>0</v>
      </c>
      <c r="L16" s="349">
        <f>L17+L18+L19+L20+L21+L22</f>
        <v>0</v>
      </c>
      <c r="M16" s="349">
        <f t="shared" si="3"/>
        <v>0</v>
      </c>
      <c r="N16" s="840">
        <f>N17+N18+N19+N20+N21+N22</f>
        <v>163</v>
      </c>
      <c r="O16" s="192">
        <f>O17+O18+O19+O20+O21+O22</f>
        <v>70</v>
      </c>
      <c r="P16" s="779">
        <f t="shared" si="4"/>
        <v>233</v>
      </c>
      <c r="Q16" s="32"/>
      <c r="R16" s="32"/>
    </row>
    <row r="17" spans="1:18" ht="27" customHeight="1" x14ac:dyDescent="0.35">
      <c r="A17" s="391" t="s">
        <v>26</v>
      </c>
      <c r="B17" s="350">
        <v>0</v>
      </c>
      <c r="C17" s="351">
        <v>0</v>
      </c>
      <c r="D17" s="352">
        <f t="shared" si="0"/>
        <v>0</v>
      </c>
      <c r="E17" s="353">
        <v>0</v>
      </c>
      <c r="F17" s="351">
        <v>0</v>
      </c>
      <c r="G17" s="354">
        <f t="shared" si="1"/>
        <v>0</v>
      </c>
      <c r="H17" s="350">
        <v>0</v>
      </c>
      <c r="I17" s="351">
        <v>0</v>
      </c>
      <c r="J17" s="352">
        <f t="shared" si="2"/>
        <v>0</v>
      </c>
      <c r="K17" s="353">
        <v>0</v>
      </c>
      <c r="L17" s="351">
        <v>0</v>
      </c>
      <c r="M17" s="351">
        <f t="shared" si="3"/>
        <v>0</v>
      </c>
      <c r="N17" s="838">
        <f t="shared" ref="N17:O22" si="6">B17+E17+H17+K17</f>
        <v>0</v>
      </c>
      <c r="O17" s="18">
        <f t="shared" si="6"/>
        <v>0</v>
      </c>
      <c r="P17" s="839">
        <f t="shared" si="4"/>
        <v>0</v>
      </c>
      <c r="Q17" s="32"/>
      <c r="R17" s="32"/>
    </row>
    <row r="18" spans="1:18" ht="27" customHeight="1" x14ac:dyDescent="0.35">
      <c r="A18" s="391" t="s">
        <v>27</v>
      </c>
      <c r="B18" s="350">
        <v>0</v>
      </c>
      <c r="C18" s="351">
        <v>0</v>
      </c>
      <c r="D18" s="352">
        <f t="shared" si="0"/>
        <v>0</v>
      </c>
      <c r="E18" s="353">
        <v>0</v>
      </c>
      <c r="F18" s="351">
        <v>0</v>
      </c>
      <c r="G18" s="354">
        <f t="shared" si="1"/>
        <v>0</v>
      </c>
      <c r="H18" s="350">
        <v>0</v>
      </c>
      <c r="I18" s="351">
        <v>0</v>
      </c>
      <c r="J18" s="352">
        <f t="shared" si="2"/>
        <v>0</v>
      </c>
      <c r="K18" s="353">
        <v>0</v>
      </c>
      <c r="L18" s="351">
        <v>0</v>
      </c>
      <c r="M18" s="351">
        <f t="shared" si="3"/>
        <v>0</v>
      </c>
      <c r="N18" s="838">
        <f t="shared" si="6"/>
        <v>0</v>
      </c>
      <c r="O18" s="18">
        <f t="shared" si="6"/>
        <v>0</v>
      </c>
      <c r="P18" s="839">
        <f t="shared" si="4"/>
        <v>0</v>
      </c>
      <c r="Q18" s="32"/>
      <c r="R18" s="32"/>
    </row>
    <row r="19" spans="1:18" ht="27" customHeight="1" x14ac:dyDescent="0.35">
      <c r="A19" s="392" t="s">
        <v>87</v>
      </c>
      <c r="B19" s="350">
        <v>0</v>
      </c>
      <c r="C19" s="351">
        <v>22</v>
      </c>
      <c r="D19" s="352">
        <f t="shared" si="0"/>
        <v>22</v>
      </c>
      <c r="E19" s="353">
        <v>0</v>
      </c>
      <c r="F19" s="351">
        <v>0</v>
      </c>
      <c r="G19" s="354">
        <f t="shared" si="1"/>
        <v>0</v>
      </c>
      <c r="H19" s="350">
        <v>0</v>
      </c>
      <c r="I19" s="351">
        <v>0</v>
      </c>
      <c r="J19" s="352">
        <f t="shared" si="2"/>
        <v>0</v>
      </c>
      <c r="K19" s="353">
        <v>0</v>
      </c>
      <c r="L19" s="351">
        <v>0</v>
      </c>
      <c r="M19" s="351">
        <f t="shared" si="3"/>
        <v>0</v>
      </c>
      <c r="N19" s="838">
        <v>0</v>
      </c>
      <c r="O19" s="18">
        <v>22</v>
      </c>
      <c r="P19" s="839">
        <f t="shared" si="4"/>
        <v>22</v>
      </c>
      <c r="Q19" s="32"/>
      <c r="R19" s="32"/>
    </row>
    <row r="20" spans="1:18" ht="25.5" customHeight="1" x14ac:dyDescent="0.35">
      <c r="A20" s="392" t="s">
        <v>88</v>
      </c>
      <c r="B20" s="350">
        <v>13</v>
      </c>
      <c r="C20" s="351">
        <v>8</v>
      </c>
      <c r="D20" s="352">
        <f t="shared" si="0"/>
        <v>21</v>
      </c>
      <c r="E20" s="353">
        <v>28</v>
      </c>
      <c r="F20" s="351">
        <v>6</v>
      </c>
      <c r="G20" s="354">
        <f t="shared" si="1"/>
        <v>34</v>
      </c>
      <c r="H20" s="350">
        <v>0</v>
      </c>
      <c r="I20" s="351">
        <v>0</v>
      </c>
      <c r="J20" s="352">
        <f t="shared" si="2"/>
        <v>0</v>
      </c>
      <c r="K20" s="353">
        <v>0</v>
      </c>
      <c r="L20" s="351">
        <v>0</v>
      </c>
      <c r="M20" s="351">
        <f t="shared" si="3"/>
        <v>0</v>
      </c>
      <c r="N20" s="838">
        <f t="shared" si="6"/>
        <v>41</v>
      </c>
      <c r="O20" s="18">
        <f t="shared" si="6"/>
        <v>14</v>
      </c>
      <c r="P20" s="839">
        <f t="shared" si="4"/>
        <v>55</v>
      </c>
      <c r="Q20" s="32"/>
      <c r="R20" s="32"/>
    </row>
    <row r="21" spans="1:18" ht="24.95" customHeight="1" x14ac:dyDescent="0.35">
      <c r="A21" s="391" t="s">
        <v>44</v>
      </c>
      <c r="B21" s="350">
        <v>0</v>
      </c>
      <c r="C21" s="351">
        <v>0</v>
      </c>
      <c r="D21" s="352">
        <f t="shared" si="0"/>
        <v>0</v>
      </c>
      <c r="E21" s="353">
        <v>47</v>
      </c>
      <c r="F21" s="351">
        <v>13</v>
      </c>
      <c r="G21" s="354">
        <f t="shared" si="1"/>
        <v>60</v>
      </c>
      <c r="H21" s="350">
        <v>26</v>
      </c>
      <c r="I21" s="351">
        <v>17</v>
      </c>
      <c r="J21" s="352">
        <f t="shared" si="2"/>
        <v>43</v>
      </c>
      <c r="K21" s="353">
        <v>0</v>
      </c>
      <c r="L21" s="351">
        <v>0</v>
      </c>
      <c r="M21" s="351">
        <f t="shared" si="3"/>
        <v>0</v>
      </c>
      <c r="N21" s="838">
        <f t="shared" si="6"/>
        <v>73</v>
      </c>
      <c r="O21" s="18">
        <f t="shared" si="6"/>
        <v>30</v>
      </c>
      <c r="P21" s="839">
        <f t="shared" si="4"/>
        <v>103</v>
      </c>
      <c r="Q21" s="33"/>
      <c r="R21" s="33"/>
    </row>
    <row r="22" spans="1:18" ht="24.95" customHeight="1" thickBot="1" x14ac:dyDescent="0.4">
      <c r="A22" s="391" t="s">
        <v>89</v>
      </c>
      <c r="B22" s="517">
        <v>49</v>
      </c>
      <c r="C22" s="518">
        <v>4</v>
      </c>
      <c r="D22" s="519">
        <f t="shared" si="0"/>
        <v>53</v>
      </c>
      <c r="E22" s="520">
        <v>0</v>
      </c>
      <c r="F22" s="518">
        <v>0</v>
      </c>
      <c r="G22" s="521">
        <f t="shared" si="1"/>
        <v>0</v>
      </c>
      <c r="H22" s="517">
        <v>0</v>
      </c>
      <c r="I22" s="518">
        <v>0</v>
      </c>
      <c r="J22" s="519">
        <f t="shared" si="2"/>
        <v>0</v>
      </c>
      <c r="K22" s="520">
        <v>0</v>
      </c>
      <c r="L22" s="518">
        <v>0</v>
      </c>
      <c r="M22" s="518">
        <f t="shared" si="3"/>
        <v>0</v>
      </c>
      <c r="N22" s="841">
        <f t="shared" si="6"/>
        <v>49</v>
      </c>
      <c r="O22" s="522">
        <f t="shared" si="6"/>
        <v>4</v>
      </c>
      <c r="P22" s="842">
        <f t="shared" si="4"/>
        <v>53</v>
      </c>
      <c r="Q22" s="29"/>
      <c r="R22" s="29"/>
    </row>
    <row r="23" spans="1:18" ht="26.25" customHeight="1" thickBot="1" x14ac:dyDescent="0.4">
      <c r="A23" s="681" t="s">
        <v>10</v>
      </c>
      <c r="B23" s="312">
        <f>B16+B9</f>
        <v>74</v>
      </c>
      <c r="C23" s="312">
        <f>C16+C9</f>
        <v>40</v>
      </c>
      <c r="D23" s="312">
        <f t="shared" si="0"/>
        <v>114</v>
      </c>
      <c r="E23" s="312">
        <f>E16+E9</f>
        <v>81</v>
      </c>
      <c r="F23" s="312">
        <f>F16+F9</f>
        <v>20</v>
      </c>
      <c r="G23" s="312">
        <f t="shared" si="1"/>
        <v>101</v>
      </c>
      <c r="H23" s="312">
        <f>H16+H9</f>
        <v>26</v>
      </c>
      <c r="I23" s="312">
        <f>I16+I9</f>
        <v>17</v>
      </c>
      <c r="J23" s="312">
        <f t="shared" si="2"/>
        <v>43</v>
      </c>
      <c r="K23" s="312">
        <v>0</v>
      </c>
      <c r="L23" s="312">
        <f>L16+L9</f>
        <v>0</v>
      </c>
      <c r="M23" s="312">
        <f t="shared" si="3"/>
        <v>0</v>
      </c>
      <c r="N23" s="312">
        <f>B23+E23+H23+K23</f>
        <v>181</v>
      </c>
      <c r="O23" s="816">
        <f>C23+F23+I23+L23</f>
        <v>77</v>
      </c>
      <c r="P23" s="843">
        <f t="shared" si="4"/>
        <v>258</v>
      </c>
      <c r="Q23" s="29"/>
      <c r="R23" s="29"/>
    </row>
    <row r="24" spans="1:18" ht="32.25" customHeight="1" thickBot="1" x14ac:dyDescent="0.4">
      <c r="A24" s="681" t="s">
        <v>14</v>
      </c>
      <c r="B24" s="705"/>
      <c r="C24" s="706"/>
      <c r="D24" s="707"/>
      <c r="E24" s="41"/>
      <c r="F24" s="41"/>
      <c r="G24" s="42"/>
      <c r="H24" s="43"/>
      <c r="I24" s="41"/>
      <c r="J24" s="44"/>
      <c r="K24" s="41"/>
      <c r="L24" s="41"/>
      <c r="M24" s="44"/>
      <c r="N24" s="309"/>
      <c r="O24" s="844"/>
      <c r="P24" s="845"/>
      <c r="Q24" s="29"/>
      <c r="R24" s="29"/>
    </row>
    <row r="25" spans="1:18" ht="24.95" customHeight="1" x14ac:dyDescent="0.35">
      <c r="A25" s="681" t="s">
        <v>9</v>
      </c>
      <c r="B25" s="747"/>
      <c r="C25" s="748"/>
      <c r="D25" s="749"/>
      <c r="E25" s="750"/>
      <c r="F25" s="748"/>
      <c r="G25" s="751"/>
      <c r="H25" s="747"/>
      <c r="I25" s="748"/>
      <c r="J25" s="749"/>
      <c r="K25" s="750"/>
      <c r="L25" s="748"/>
      <c r="M25" s="749"/>
      <c r="N25" s="846"/>
      <c r="O25" s="847"/>
      <c r="P25" s="830"/>
      <c r="Q25" s="29"/>
      <c r="R25" s="29"/>
    </row>
    <row r="26" spans="1:18" ht="24.95" customHeight="1" x14ac:dyDescent="0.35">
      <c r="A26" s="21" t="s">
        <v>50</v>
      </c>
      <c r="B26" s="390">
        <f>B27+B28+B29+B30+B31+B32</f>
        <v>12</v>
      </c>
      <c r="C26" s="390">
        <f t="shared" ref="C26:P26" si="7">C27+C28+C29+C30+C31+C32</f>
        <v>6</v>
      </c>
      <c r="D26" s="390">
        <f t="shared" si="7"/>
        <v>18</v>
      </c>
      <c r="E26" s="390">
        <f t="shared" si="7"/>
        <v>6</v>
      </c>
      <c r="F26" s="390">
        <f t="shared" si="7"/>
        <v>1</v>
      </c>
      <c r="G26" s="390">
        <f t="shared" si="7"/>
        <v>7</v>
      </c>
      <c r="H26" s="390">
        <f t="shared" si="7"/>
        <v>0</v>
      </c>
      <c r="I26" s="390">
        <f t="shared" si="7"/>
        <v>0</v>
      </c>
      <c r="J26" s="390">
        <f t="shared" si="7"/>
        <v>0</v>
      </c>
      <c r="K26" s="390">
        <f t="shared" si="7"/>
        <v>0</v>
      </c>
      <c r="L26" s="390">
        <f t="shared" si="7"/>
        <v>0</v>
      </c>
      <c r="M26" s="390">
        <f t="shared" si="7"/>
        <v>0</v>
      </c>
      <c r="N26" s="708">
        <f t="shared" si="7"/>
        <v>18</v>
      </c>
      <c r="O26" s="723">
        <f t="shared" si="7"/>
        <v>7</v>
      </c>
      <c r="P26" s="837">
        <f t="shared" si="7"/>
        <v>25</v>
      </c>
      <c r="Q26" s="29"/>
      <c r="R26" s="29"/>
    </row>
    <row r="27" spans="1:18" ht="24.95" customHeight="1" x14ac:dyDescent="0.35">
      <c r="A27" s="391" t="s">
        <v>26</v>
      </c>
      <c r="B27" s="343">
        <v>0</v>
      </c>
      <c r="C27" s="344">
        <v>0</v>
      </c>
      <c r="D27" s="345">
        <f t="shared" ref="D27:D40" si="8">C27+B27</f>
        <v>0</v>
      </c>
      <c r="E27" s="346">
        <v>0</v>
      </c>
      <c r="F27" s="344">
        <v>0</v>
      </c>
      <c r="G27" s="347">
        <f t="shared" ref="G27:G40" si="9">F27+E27</f>
        <v>0</v>
      </c>
      <c r="H27" s="343">
        <v>0</v>
      </c>
      <c r="I27" s="344">
        <v>0</v>
      </c>
      <c r="J27" s="345">
        <f t="shared" ref="J27:J40" si="10">I27+H27</f>
        <v>0</v>
      </c>
      <c r="K27" s="346">
        <v>0</v>
      </c>
      <c r="L27" s="344">
        <v>0</v>
      </c>
      <c r="M27" s="344">
        <f t="shared" ref="M27:M40" si="11">L27+K27</f>
        <v>0</v>
      </c>
      <c r="N27" s="848">
        <f>B27+E27+H27+K27</f>
        <v>0</v>
      </c>
      <c r="O27" s="714">
        <f>C27+F27+I27+L27</f>
        <v>0</v>
      </c>
      <c r="P27" s="839">
        <f t="shared" ref="P27:P40" si="12">O27+N27</f>
        <v>0</v>
      </c>
      <c r="Q27" s="29"/>
      <c r="R27" s="29"/>
    </row>
    <row r="28" spans="1:18" ht="24.95" customHeight="1" x14ac:dyDescent="0.35">
      <c r="A28" s="392" t="s">
        <v>19</v>
      </c>
      <c r="B28" s="343">
        <v>0</v>
      </c>
      <c r="C28" s="344">
        <v>0</v>
      </c>
      <c r="D28" s="345">
        <f t="shared" si="8"/>
        <v>0</v>
      </c>
      <c r="E28" s="346">
        <v>0</v>
      </c>
      <c r="F28" s="344">
        <v>0</v>
      </c>
      <c r="G28" s="347">
        <f t="shared" si="9"/>
        <v>0</v>
      </c>
      <c r="H28" s="343">
        <v>0</v>
      </c>
      <c r="I28" s="344">
        <v>0</v>
      </c>
      <c r="J28" s="345">
        <f t="shared" si="10"/>
        <v>0</v>
      </c>
      <c r="K28" s="346">
        <v>0</v>
      </c>
      <c r="L28" s="344">
        <v>0</v>
      </c>
      <c r="M28" s="344">
        <f t="shared" si="11"/>
        <v>0</v>
      </c>
      <c r="N28" s="848">
        <f>B28+E28+H28+K28</f>
        <v>0</v>
      </c>
      <c r="O28" s="714">
        <f>C28+F28+I28+L28</f>
        <v>0</v>
      </c>
      <c r="P28" s="839">
        <f t="shared" si="12"/>
        <v>0</v>
      </c>
      <c r="Q28" s="29"/>
      <c r="R28" s="29"/>
    </row>
    <row r="29" spans="1:18" ht="24.95" customHeight="1" x14ac:dyDescent="0.35">
      <c r="A29" s="392" t="s">
        <v>87</v>
      </c>
      <c r="B29" s="343">
        <v>0</v>
      </c>
      <c r="C29" s="344">
        <v>0</v>
      </c>
      <c r="D29" s="345">
        <f t="shared" si="8"/>
        <v>0</v>
      </c>
      <c r="E29" s="346">
        <v>0</v>
      </c>
      <c r="F29" s="344">
        <v>0</v>
      </c>
      <c r="G29" s="347">
        <f t="shared" si="9"/>
        <v>0</v>
      </c>
      <c r="H29" s="343">
        <v>0</v>
      </c>
      <c r="I29" s="344">
        <v>0</v>
      </c>
      <c r="J29" s="345">
        <f t="shared" si="10"/>
        <v>0</v>
      </c>
      <c r="K29" s="346">
        <v>0</v>
      </c>
      <c r="L29" s="344">
        <v>0</v>
      </c>
      <c r="M29" s="344">
        <f t="shared" si="11"/>
        <v>0</v>
      </c>
      <c r="N29" s="848">
        <v>0</v>
      </c>
      <c r="O29" s="714">
        <v>0</v>
      </c>
      <c r="P29" s="839">
        <f t="shared" si="12"/>
        <v>0</v>
      </c>
      <c r="Q29" s="29"/>
      <c r="R29" s="29"/>
    </row>
    <row r="30" spans="1:18" ht="24.95" customHeight="1" x14ac:dyDescent="0.35">
      <c r="A30" s="392" t="s">
        <v>88</v>
      </c>
      <c r="B30" s="709">
        <v>5</v>
      </c>
      <c r="C30" s="710">
        <v>2</v>
      </c>
      <c r="D30" s="711">
        <f t="shared" si="8"/>
        <v>7</v>
      </c>
      <c r="E30" s="712">
        <v>0</v>
      </c>
      <c r="F30" s="710">
        <v>0</v>
      </c>
      <c r="G30" s="713">
        <f t="shared" si="9"/>
        <v>0</v>
      </c>
      <c r="H30" s="709">
        <v>0</v>
      </c>
      <c r="I30" s="710">
        <v>0</v>
      </c>
      <c r="J30" s="711">
        <f t="shared" si="10"/>
        <v>0</v>
      </c>
      <c r="K30" s="712">
        <v>0</v>
      </c>
      <c r="L30" s="710">
        <v>0</v>
      </c>
      <c r="M30" s="710">
        <f t="shared" si="11"/>
        <v>0</v>
      </c>
      <c r="N30" s="848">
        <f t="shared" ref="N30:O32" si="13">B30+E30+H30+K30</f>
        <v>5</v>
      </c>
      <c r="O30" s="714">
        <f t="shared" si="13"/>
        <v>2</v>
      </c>
      <c r="P30" s="839">
        <f t="shared" si="12"/>
        <v>7</v>
      </c>
      <c r="Q30" s="29"/>
      <c r="R30" s="29"/>
    </row>
    <row r="31" spans="1:18" ht="27.75" customHeight="1" x14ac:dyDescent="0.35">
      <c r="A31" s="391" t="s">
        <v>44</v>
      </c>
      <c r="B31" s="709">
        <v>0</v>
      </c>
      <c r="C31" s="710">
        <v>0</v>
      </c>
      <c r="D31" s="711">
        <f t="shared" si="8"/>
        <v>0</v>
      </c>
      <c r="E31" s="712">
        <v>6</v>
      </c>
      <c r="F31" s="710">
        <v>1</v>
      </c>
      <c r="G31" s="713">
        <f t="shared" si="9"/>
        <v>7</v>
      </c>
      <c r="H31" s="709"/>
      <c r="I31" s="710"/>
      <c r="J31" s="711"/>
      <c r="K31" s="712">
        <v>0</v>
      </c>
      <c r="L31" s="710">
        <v>0</v>
      </c>
      <c r="M31" s="710">
        <f t="shared" si="11"/>
        <v>0</v>
      </c>
      <c r="N31" s="848">
        <f t="shared" si="13"/>
        <v>6</v>
      </c>
      <c r="O31" s="714">
        <f t="shared" si="13"/>
        <v>1</v>
      </c>
      <c r="P31" s="839">
        <f t="shared" si="12"/>
        <v>7</v>
      </c>
      <c r="Q31" s="29"/>
      <c r="R31" s="29"/>
    </row>
    <row r="32" spans="1:18" ht="32.25" customHeight="1" x14ac:dyDescent="0.35">
      <c r="A32" s="391" t="s">
        <v>89</v>
      </c>
      <c r="B32" s="709">
        <v>7</v>
      </c>
      <c r="C32" s="710">
        <v>4</v>
      </c>
      <c r="D32" s="711">
        <f t="shared" si="8"/>
        <v>11</v>
      </c>
      <c r="E32" s="712">
        <v>0</v>
      </c>
      <c r="F32" s="710">
        <v>0</v>
      </c>
      <c r="G32" s="713">
        <f t="shared" si="9"/>
        <v>0</v>
      </c>
      <c r="H32" s="709">
        <v>0</v>
      </c>
      <c r="I32" s="710">
        <v>0</v>
      </c>
      <c r="J32" s="711">
        <f t="shared" si="10"/>
        <v>0</v>
      </c>
      <c r="K32" s="712">
        <v>0</v>
      </c>
      <c r="L32" s="710">
        <v>0</v>
      </c>
      <c r="M32" s="710">
        <f t="shared" si="11"/>
        <v>0</v>
      </c>
      <c r="N32" s="848">
        <f t="shared" si="13"/>
        <v>7</v>
      </c>
      <c r="O32" s="714">
        <f t="shared" si="13"/>
        <v>4</v>
      </c>
      <c r="P32" s="839">
        <f t="shared" si="12"/>
        <v>11</v>
      </c>
      <c r="Q32" s="29"/>
      <c r="R32" s="29"/>
    </row>
    <row r="33" spans="1:18" ht="32.25" customHeight="1" x14ac:dyDescent="0.35">
      <c r="A33" s="348" t="s">
        <v>51</v>
      </c>
      <c r="B33" s="715">
        <f>B34+B35+B36+B37+B38+B39</f>
        <v>62</v>
      </c>
      <c r="C33" s="715">
        <f t="shared" ref="C33:P33" si="14">C34+C35+C36+C37+C38+C39</f>
        <v>33</v>
      </c>
      <c r="D33" s="715">
        <f t="shared" si="14"/>
        <v>95</v>
      </c>
      <c r="E33" s="715">
        <f t="shared" si="14"/>
        <v>75</v>
      </c>
      <c r="F33" s="715">
        <f t="shared" si="14"/>
        <v>19</v>
      </c>
      <c r="G33" s="715">
        <f t="shared" si="14"/>
        <v>94</v>
      </c>
      <c r="H33" s="715">
        <f t="shared" si="14"/>
        <v>26</v>
      </c>
      <c r="I33" s="715">
        <f t="shared" si="14"/>
        <v>17</v>
      </c>
      <c r="J33" s="715">
        <f t="shared" si="14"/>
        <v>43</v>
      </c>
      <c r="K33" s="715">
        <f t="shared" si="14"/>
        <v>0</v>
      </c>
      <c r="L33" s="715">
        <f t="shared" si="14"/>
        <v>0</v>
      </c>
      <c r="M33" s="715">
        <f t="shared" si="14"/>
        <v>0</v>
      </c>
      <c r="N33" s="849">
        <f t="shared" si="14"/>
        <v>163</v>
      </c>
      <c r="O33" s="730">
        <f t="shared" si="14"/>
        <v>69</v>
      </c>
      <c r="P33" s="779">
        <f t="shared" si="14"/>
        <v>232</v>
      </c>
      <c r="Q33" s="34"/>
      <c r="R33" s="34"/>
    </row>
    <row r="34" spans="1:18" ht="32.25" customHeight="1" x14ac:dyDescent="0.35">
      <c r="A34" s="391" t="s">
        <v>26</v>
      </c>
      <c r="B34" s="716">
        <v>0</v>
      </c>
      <c r="C34" s="717">
        <v>0</v>
      </c>
      <c r="D34" s="718">
        <f t="shared" si="8"/>
        <v>0</v>
      </c>
      <c r="E34" s="719">
        <v>0</v>
      </c>
      <c r="F34" s="717">
        <v>0</v>
      </c>
      <c r="G34" s="720">
        <f t="shared" si="9"/>
        <v>0</v>
      </c>
      <c r="H34" s="716">
        <v>0</v>
      </c>
      <c r="I34" s="717">
        <v>0</v>
      </c>
      <c r="J34" s="718">
        <f t="shared" si="10"/>
        <v>0</v>
      </c>
      <c r="K34" s="719">
        <v>0</v>
      </c>
      <c r="L34" s="717">
        <v>0</v>
      </c>
      <c r="M34" s="717">
        <f t="shared" si="11"/>
        <v>0</v>
      </c>
      <c r="N34" s="848">
        <f>B34+E34+H34+K34</f>
        <v>0</v>
      </c>
      <c r="O34" s="714">
        <f>C34+F34+I34+L34</f>
        <v>0</v>
      </c>
      <c r="P34" s="839">
        <f t="shared" si="12"/>
        <v>0</v>
      </c>
      <c r="Q34" s="35"/>
      <c r="R34" s="35"/>
    </row>
    <row r="35" spans="1:18" ht="32.25" customHeight="1" x14ac:dyDescent="0.35">
      <c r="A35" s="391" t="s">
        <v>27</v>
      </c>
      <c r="B35" s="716">
        <v>0</v>
      </c>
      <c r="C35" s="717">
        <v>0</v>
      </c>
      <c r="D35" s="718">
        <f t="shared" si="8"/>
        <v>0</v>
      </c>
      <c r="E35" s="719">
        <v>0</v>
      </c>
      <c r="F35" s="717">
        <v>0</v>
      </c>
      <c r="G35" s="720">
        <f t="shared" si="9"/>
        <v>0</v>
      </c>
      <c r="H35" s="716">
        <v>0</v>
      </c>
      <c r="I35" s="717">
        <v>0</v>
      </c>
      <c r="J35" s="718">
        <f t="shared" si="10"/>
        <v>0</v>
      </c>
      <c r="K35" s="719">
        <v>0</v>
      </c>
      <c r="L35" s="717">
        <v>0</v>
      </c>
      <c r="M35" s="717">
        <f t="shared" si="11"/>
        <v>0</v>
      </c>
      <c r="N35" s="848">
        <f>B35+E35+H35+K35</f>
        <v>0</v>
      </c>
      <c r="O35" s="714">
        <f>C35+F35+I35+L35</f>
        <v>0</v>
      </c>
      <c r="P35" s="839">
        <f t="shared" si="12"/>
        <v>0</v>
      </c>
      <c r="Q35" s="35"/>
      <c r="R35" s="35"/>
    </row>
    <row r="36" spans="1:18" ht="32.25" customHeight="1" x14ac:dyDescent="0.35">
      <c r="A36" s="392" t="s">
        <v>87</v>
      </c>
      <c r="B36" s="716">
        <v>0</v>
      </c>
      <c r="C36" s="717">
        <v>21</v>
      </c>
      <c r="D36" s="718">
        <f t="shared" si="8"/>
        <v>21</v>
      </c>
      <c r="E36" s="719">
        <v>0</v>
      </c>
      <c r="F36" s="717">
        <v>0</v>
      </c>
      <c r="G36" s="720">
        <f t="shared" si="9"/>
        <v>0</v>
      </c>
      <c r="H36" s="716">
        <v>0</v>
      </c>
      <c r="I36" s="717">
        <v>0</v>
      </c>
      <c r="J36" s="718">
        <f t="shared" si="10"/>
        <v>0</v>
      </c>
      <c r="K36" s="719">
        <v>0</v>
      </c>
      <c r="L36" s="717">
        <v>0</v>
      </c>
      <c r="M36" s="717">
        <f t="shared" si="11"/>
        <v>0</v>
      </c>
      <c r="N36" s="848">
        <v>0</v>
      </c>
      <c r="O36" s="714">
        <v>21</v>
      </c>
      <c r="P36" s="839">
        <f t="shared" si="12"/>
        <v>21</v>
      </c>
      <c r="Q36" s="35"/>
      <c r="R36" s="35"/>
    </row>
    <row r="37" spans="1:18" ht="26.25" customHeight="1" x14ac:dyDescent="0.35">
      <c r="A37" s="392" t="s">
        <v>88</v>
      </c>
      <c r="B37" s="716">
        <v>13</v>
      </c>
      <c r="C37" s="717">
        <v>8</v>
      </c>
      <c r="D37" s="718">
        <f t="shared" si="8"/>
        <v>21</v>
      </c>
      <c r="E37" s="719">
        <v>28</v>
      </c>
      <c r="F37" s="717">
        <v>6</v>
      </c>
      <c r="G37" s="720">
        <f t="shared" si="9"/>
        <v>34</v>
      </c>
      <c r="H37" s="716">
        <v>0</v>
      </c>
      <c r="I37" s="717">
        <v>0</v>
      </c>
      <c r="J37" s="718">
        <f t="shared" si="10"/>
        <v>0</v>
      </c>
      <c r="K37" s="719">
        <v>0</v>
      </c>
      <c r="L37" s="717">
        <v>0</v>
      </c>
      <c r="M37" s="717">
        <f t="shared" si="11"/>
        <v>0</v>
      </c>
      <c r="N37" s="848">
        <f t="shared" ref="N37:O39" si="15">B37+E37+H37+K37</f>
        <v>41</v>
      </c>
      <c r="O37" s="714">
        <f t="shared" si="15"/>
        <v>14</v>
      </c>
      <c r="P37" s="839">
        <f t="shared" si="12"/>
        <v>55</v>
      </c>
      <c r="Q37" s="35"/>
      <c r="R37" s="35"/>
    </row>
    <row r="38" spans="1:18" ht="30.75" customHeight="1" x14ac:dyDescent="0.35">
      <c r="A38" s="391" t="s">
        <v>44</v>
      </c>
      <c r="B38" s="716">
        <v>0</v>
      </c>
      <c r="C38" s="717">
        <v>0</v>
      </c>
      <c r="D38" s="718">
        <f t="shared" si="8"/>
        <v>0</v>
      </c>
      <c r="E38" s="719">
        <v>47</v>
      </c>
      <c r="F38" s="717">
        <v>13</v>
      </c>
      <c r="G38" s="720">
        <f t="shared" si="9"/>
        <v>60</v>
      </c>
      <c r="H38" s="716">
        <v>26</v>
      </c>
      <c r="I38" s="717">
        <v>17</v>
      </c>
      <c r="J38" s="718">
        <f t="shared" si="10"/>
        <v>43</v>
      </c>
      <c r="K38" s="719"/>
      <c r="L38" s="717"/>
      <c r="M38" s="717">
        <f t="shared" si="11"/>
        <v>0</v>
      </c>
      <c r="N38" s="848">
        <f t="shared" si="15"/>
        <v>73</v>
      </c>
      <c r="O38" s="714">
        <f t="shared" si="15"/>
        <v>30</v>
      </c>
      <c r="P38" s="839">
        <f t="shared" si="12"/>
        <v>103</v>
      </c>
      <c r="Q38" s="34"/>
      <c r="R38" s="34"/>
    </row>
    <row r="39" spans="1:18" ht="30.75" customHeight="1" thickBot="1" x14ac:dyDescent="0.4">
      <c r="A39" s="391" t="s">
        <v>89</v>
      </c>
      <c r="B39" s="716">
        <v>49</v>
      </c>
      <c r="C39" s="717">
        <v>4</v>
      </c>
      <c r="D39" s="718">
        <f t="shared" si="8"/>
        <v>53</v>
      </c>
      <c r="E39" s="719">
        <v>0</v>
      </c>
      <c r="F39" s="717">
        <v>0</v>
      </c>
      <c r="G39" s="720">
        <f t="shared" si="9"/>
        <v>0</v>
      </c>
      <c r="H39" s="716">
        <v>0</v>
      </c>
      <c r="I39" s="717">
        <v>0</v>
      </c>
      <c r="J39" s="718">
        <f t="shared" si="10"/>
        <v>0</v>
      </c>
      <c r="K39" s="719">
        <v>0</v>
      </c>
      <c r="L39" s="717">
        <v>0</v>
      </c>
      <c r="M39" s="717">
        <f t="shared" si="11"/>
        <v>0</v>
      </c>
      <c r="N39" s="848">
        <f t="shared" si="15"/>
        <v>49</v>
      </c>
      <c r="O39" s="714">
        <f t="shared" si="15"/>
        <v>4</v>
      </c>
      <c r="P39" s="839">
        <f t="shared" si="12"/>
        <v>53</v>
      </c>
      <c r="Q39" s="34"/>
      <c r="R39" s="34"/>
    </row>
    <row r="40" spans="1:18" ht="30.75" customHeight="1" thickBot="1" x14ac:dyDescent="0.4">
      <c r="A40" s="393" t="s">
        <v>6</v>
      </c>
      <c r="B40" s="721">
        <f t="shared" ref="B40:L40" si="16">B33+B26</f>
        <v>74</v>
      </c>
      <c r="C40" s="721">
        <f t="shared" si="16"/>
        <v>39</v>
      </c>
      <c r="D40" s="721">
        <f t="shared" si="8"/>
        <v>113</v>
      </c>
      <c r="E40" s="721">
        <f t="shared" si="16"/>
        <v>81</v>
      </c>
      <c r="F40" s="721">
        <f t="shared" si="16"/>
        <v>20</v>
      </c>
      <c r="G40" s="721">
        <f t="shared" si="9"/>
        <v>101</v>
      </c>
      <c r="H40" s="721">
        <f t="shared" si="16"/>
        <v>26</v>
      </c>
      <c r="I40" s="721">
        <f t="shared" si="16"/>
        <v>17</v>
      </c>
      <c r="J40" s="721">
        <f t="shared" si="10"/>
        <v>43</v>
      </c>
      <c r="K40" s="721">
        <f t="shared" si="16"/>
        <v>0</v>
      </c>
      <c r="L40" s="721">
        <f t="shared" si="16"/>
        <v>0</v>
      </c>
      <c r="M40" s="721">
        <f t="shared" si="11"/>
        <v>0</v>
      </c>
      <c r="N40" s="721">
        <f>B40+E40+H40+K40</f>
        <v>181</v>
      </c>
      <c r="O40" s="850">
        <f>C40+F40+I40+L40</f>
        <v>76</v>
      </c>
      <c r="P40" s="843">
        <f t="shared" si="12"/>
        <v>257</v>
      </c>
      <c r="Q40" s="34"/>
      <c r="R40" s="34"/>
    </row>
    <row r="41" spans="1:18" ht="30.75" customHeight="1" thickBot="1" x14ac:dyDescent="0.4">
      <c r="A41" s="567" t="s">
        <v>15</v>
      </c>
      <c r="B41" s="852"/>
      <c r="C41" s="853"/>
      <c r="D41" s="854"/>
      <c r="E41" s="855"/>
      <c r="F41" s="853"/>
      <c r="G41" s="856"/>
      <c r="H41" s="857"/>
      <c r="I41" s="858"/>
      <c r="J41" s="859"/>
      <c r="K41" s="860"/>
      <c r="L41" s="858"/>
      <c r="M41" s="861"/>
      <c r="N41" s="862"/>
      <c r="O41" s="863"/>
      <c r="P41" s="864"/>
      <c r="Q41" s="34"/>
      <c r="R41" s="34"/>
    </row>
    <row r="42" spans="1:18" ht="24.95" customHeight="1" x14ac:dyDescent="0.35">
      <c r="A42" s="865" t="s">
        <v>50</v>
      </c>
      <c r="B42" s="866">
        <v>0</v>
      </c>
      <c r="C42" s="867">
        <v>0</v>
      </c>
      <c r="D42" s="868">
        <f>C42+B42</f>
        <v>0</v>
      </c>
      <c r="E42" s="869">
        <v>0</v>
      </c>
      <c r="F42" s="867">
        <v>0</v>
      </c>
      <c r="G42" s="869">
        <f>SUM(E42:F42)</f>
        <v>0</v>
      </c>
      <c r="H42" s="870">
        <v>0</v>
      </c>
      <c r="I42" s="867">
        <v>0</v>
      </c>
      <c r="J42" s="871">
        <f>H42+I42</f>
        <v>0</v>
      </c>
      <c r="K42" s="869">
        <v>0</v>
      </c>
      <c r="L42" s="867">
        <v>0</v>
      </c>
      <c r="M42" s="872">
        <f>SUM(K42:L42)</f>
        <v>0</v>
      </c>
      <c r="N42" s="873">
        <f>B42+E42+H42+K42</f>
        <v>0</v>
      </c>
      <c r="O42" s="874">
        <f>C42+F42+I42+L42</f>
        <v>0</v>
      </c>
      <c r="P42" s="780">
        <f>SUM(N42:O42)</f>
        <v>0</v>
      </c>
      <c r="Q42" s="34"/>
      <c r="R42" s="34"/>
    </row>
    <row r="43" spans="1:18" ht="30" customHeight="1" x14ac:dyDescent="0.35">
      <c r="A43" s="391" t="s">
        <v>26</v>
      </c>
      <c r="B43" s="731">
        <v>0</v>
      </c>
      <c r="C43" s="732">
        <v>0</v>
      </c>
      <c r="D43" s="733">
        <v>0</v>
      </c>
      <c r="E43" s="734">
        <v>0</v>
      </c>
      <c r="F43" s="732">
        <v>0</v>
      </c>
      <c r="G43" s="734">
        <v>0</v>
      </c>
      <c r="H43" s="735">
        <v>0</v>
      </c>
      <c r="I43" s="732">
        <v>0</v>
      </c>
      <c r="J43" s="736">
        <v>0</v>
      </c>
      <c r="K43" s="734">
        <v>0</v>
      </c>
      <c r="L43" s="732">
        <v>0</v>
      </c>
      <c r="M43" s="737">
        <v>0</v>
      </c>
      <c r="N43" s="851">
        <v>0</v>
      </c>
      <c r="O43" s="739">
        <v>0</v>
      </c>
      <c r="P43" s="77">
        <v>0</v>
      </c>
      <c r="Q43" s="29"/>
      <c r="R43" s="29"/>
    </row>
    <row r="44" spans="1:18" ht="33.75" customHeight="1" x14ac:dyDescent="0.35">
      <c r="A44" s="392" t="s">
        <v>87</v>
      </c>
      <c r="B44" s="731">
        <v>0</v>
      </c>
      <c r="C44" s="732">
        <v>0</v>
      </c>
      <c r="D44" s="733">
        <v>0</v>
      </c>
      <c r="E44" s="734">
        <v>0</v>
      </c>
      <c r="F44" s="732">
        <v>0</v>
      </c>
      <c r="G44" s="734">
        <v>0</v>
      </c>
      <c r="H44" s="735">
        <v>0</v>
      </c>
      <c r="I44" s="732">
        <v>0</v>
      </c>
      <c r="J44" s="736">
        <v>0</v>
      </c>
      <c r="K44" s="734">
        <v>0</v>
      </c>
      <c r="L44" s="732">
        <v>0</v>
      </c>
      <c r="M44" s="737">
        <v>0</v>
      </c>
      <c r="N44" s="851">
        <v>0</v>
      </c>
      <c r="O44" s="739">
        <v>0</v>
      </c>
      <c r="P44" s="77">
        <v>0</v>
      </c>
      <c r="Q44" s="5"/>
      <c r="R44" s="5"/>
    </row>
    <row r="45" spans="1:18" ht="29.25" customHeight="1" x14ac:dyDescent="0.35">
      <c r="A45" s="391" t="s">
        <v>27</v>
      </c>
      <c r="B45" s="731">
        <v>0</v>
      </c>
      <c r="C45" s="732">
        <v>0</v>
      </c>
      <c r="D45" s="733">
        <v>0</v>
      </c>
      <c r="E45" s="734">
        <v>0</v>
      </c>
      <c r="F45" s="732">
        <v>0</v>
      </c>
      <c r="G45" s="734">
        <v>0</v>
      </c>
      <c r="H45" s="735">
        <v>0</v>
      </c>
      <c r="I45" s="732">
        <v>0</v>
      </c>
      <c r="J45" s="736">
        <v>0</v>
      </c>
      <c r="K45" s="734">
        <v>0</v>
      </c>
      <c r="L45" s="732">
        <v>0</v>
      </c>
      <c r="M45" s="737">
        <v>0</v>
      </c>
      <c r="N45" s="851">
        <v>0</v>
      </c>
      <c r="O45" s="739">
        <v>0</v>
      </c>
      <c r="P45" s="77">
        <v>0</v>
      </c>
      <c r="Q45" s="36"/>
      <c r="R45" s="36"/>
    </row>
    <row r="46" spans="1:18" ht="29.25" customHeight="1" x14ac:dyDescent="0.35">
      <c r="A46" s="391" t="s">
        <v>28</v>
      </c>
      <c r="B46" s="731">
        <v>0</v>
      </c>
      <c r="C46" s="732">
        <v>0</v>
      </c>
      <c r="D46" s="733">
        <v>0</v>
      </c>
      <c r="E46" s="734">
        <v>0</v>
      </c>
      <c r="F46" s="732">
        <v>0</v>
      </c>
      <c r="G46" s="734">
        <v>0</v>
      </c>
      <c r="H46" s="735">
        <v>0</v>
      </c>
      <c r="I46" s="732">
        <v>0</v>
      </c>
      <c r="J46" s="736">
        <v>0</v>
      </c>
      <c r="K46" s="734">
        <v>0</v>
      </c>
      <c r="L46" s="732">
        <v>0</v>
      </c>
      <c r="M46" s="737">
        <v>0</v>
      </c>
      <c r="N46" s="851">
        <v>0</v>
      </c>
      <c r="O46" s="739">
        <v>0</v>
      </c>
      <c r="P46" s="77">
        <v>0</v>
      </c>
      <c r="Q46" s="36"/>
      <c r="R46" s="36"/>
    </row>
    <row r="47" spans="1:18" ht="26.25" customHeight="1" x14ac:dyDescent="0.35">
      <c r="A47" s="391" t="s">
        <v>44</v>
      </c>
      <c r="B47" s="731">
        <v>0</v>
      </c>
      <c r="C47" s="732">
        <v>0</v>
      </c>
      <c r="D47" s="733">
        <v>0</v>
      </c>
      <c r="E47" s="734">
        <v>0</v>
      </c>
      <c r="F47" s="732">
        <v>0</v>
      </c>
      <c r="G47" s="734">
        <v>0</v>
      </c>
      <c r="H47" s="735">
        <v>0</v>
      </c>
      <c r="I47" s="732">
        <v>0</v>
      </c>
      <c r="J47" s="736">
        <v>0</v>
      </c>
      <c r="K47" s="734">
        <v>0</v>
      </c>
      <c r="L47" s="732">
        <v>0</v>
      </c>
      <c r="M47" s="737">
        <v>0</v>
      </c>
      <c r="N47" s="738">
        <v>0</v>
      </c>
      <c r="O47" s="739">
        <v>0</v>
      </c>
      <c r="P47" s="25">
        <v>0</v>
      </c>
      <c r="Q47" s="36"/>
      <c r="R47" s="36"/>
    </row>
    <row r="48" spans="1:18" ht="29.25" customHeight="1" x14ac:dyDescent="0.35">
      <c r="A48" s="391" t="s">
        <v>89</v>
      </c>
      <c r="B48" s="740">
        <v>0</v>
      </c>
      <c r="C48" s="741">
        <v>0</v>
      </c>
      <c r="D48" s="742">
        <f>C48+B48</f>
        <v>0</v>
      </c>
      <c r="E48" s="743">
        <v>0</v>
      </c>
      <c r="F48" s="741">
        <v>0</v>
      </c>
      <c r="G48" s="744">
        <f>SUM(E48:F48)</f>
        <v>0</v>
      </c>
      <c r="H48" s="745">
        <v>0</v>
      </c>
      <c r="I48" s="741">
        <v>0</v>
      </c>
      <c r="J48" s="746">
        <f>H48+I48</f>
        <v>0</v>
      </c>
      <c r="K48" s="743">
        <v>0</v>
      </c>
      <c r="L48" s="741">
        <v>0</v>
      </c>
      <c r="M48" s="744">
        <f>SUM(K48:L48)</f>
        <v>0</v>
      </c>
      <c r="N48" s="738">
        <f>B48+E48+H48+K48</f>
        <v>0</v>
      </c>
      <c r="O48" s="739">
        <f>C48+F48+I48+L48</f>
        <v>0</v>
      </c>
      <c r="P48" s="25">
        <f>SUM(N48:O48)</f>
        <v>0</v>
      </c>
      <c r="Q48" s="37"/>
    </row>
    <row r="49" spans="1:18" ht="27" customHeight="1" x14ac:dyDescent="0.35">
      <c r="A49" s="348" t="s">
        <v>51</v>
      </c>
      <c r="B49" s="708">
        <v>0</v>
      </c>
      <c r="C49" s="723">
        <v>1</v>
      </c>
      <c r="D49" s="724">
        <v>1</v>
      </c>
      <c r="E49" s="725">
        <v>0</v>
      </c>
      <c r="F49" s="723">
        <v>0</v>
      </c>
      <c r="G49" s="728">
        <f>SUM(E49:F49)</f>
        <v>0</v>
      </c>
      <c r="H49" s="726">
        <v>0</v>
      </c>
      <c r="I49" s="723">
        <v>0</v>
      </c>
      <c r="J49" s="727">
        <f>H49+I49</f>
        <v>0</v>
      </c>
      <c r="K49" s="725">
        <v>0</v>
      </c>
      <c r="L49" s="723">
        <v>0</v>
      </c>
      <c r="M49" s="728">
        <f>SUM(K49:L49)</f>
        <v>0</v>
      </c>
      <c r="N49" s="729">
        <f>B49+E49+H49+K49</f>
        <v>0</v>
      </c>
      <c r="O49" s="730">
        <v>1</v>
      </c>
      <c r="P49" s="349">
        <v>1</v>
      </c>
      <c r="Q49" s="29"/>
      <c r="R49" s="29"/>
    </row>
    <row r="50" spans="1:18" ht="33" customHeight="1" x14ac:dyDescent="0.35">
      <c r="A50" s="391" t="s">
        <v>26</v>
      </c>
      <c r="B50" s="731">
        <v>0</v>
      </c>
      <c r="C50" s="732">
        <v>0</v>
      </c>
      <c r="D50" s="733">
        <v>0</v>
      </c>
      <c r="E50" s="734">
        <v>0</v>
      </c>
      <c r="F50" s="732">
        <v>0</v>
      </c>
      <c r="G50" s="737">
        <v>0</v>
      </c>
      <c r="H50" s="735">
        <v>0</v>
      </c>
      <c r="I50" s="732">
        <v>0</v>
      </c>
      <c r="J50" s="736">
        <v>0</v>
      </c>
      <c r="K50" s="734">
        <v>0</v>
      </c>
      <c r="L50" s="732">
        <v>0</v>
      </c>
      <c r="M50" s="737">
        <v>0</v>
      </c>
      <c r="N50" s="738">
        <v>0</v>
      </c>
      <c r="O50" s="739">
        <v>0</v>
      </c>
      <c r="P50" s="25">
        <v>0</v>
      </c>
    </row>
    <row r="51" spans="1:18" ht="33" customHeight="1" x14ac:dyDescent="0.35">
      <c r="A51" s="392" t="s">
        <v>87</v>
      </c>
      <c r="B51" s="731">
        <v>0</v>
      </c>
      <c r="C51" s="732">
        <v>1</v>
      </c>
      <c r="D51" s="733">
        <v>1</v>
      </c>
      <c r="E51" s="734">
        <v>0</v>
      </c>
      <c r="F51" s="732">
        <v>0</v>
      </c>
      <c r="G51" s="737">
        <v>0</v>
      </c>
      <c r="H51" s="735">
        <v>0</v>
      </c>
      <c r="I51" s="732">
        <v>0</v>
      </c>
      <c r="J51" s="736">
        <v>0</v>
      </c>
      <c r="K51" s="734">
        <v>0</v>
      </c>
      <c r="L51" s="732">
        <v>0</v>
      </c>
      <c r="M51" s="737">
        <v>0</v>
      </c>
      <c r="N51" s="738">
        <v>0</v>
      </c>
      <c r="O51" s="739">
        <v>1</v>
      </c>
      <c r="P51" s="25">
        <v>1</v>
      </c>
    </row>
    <row r="52" spans="1:18" x14ac:dyDescent="0.35">
      <c r="A52" s="391" t="s">
        <v>27</v>
      </c>
      <c r="B52" s="731">
        <v>0</v>
      </c>
      <c r="C52" s="732">
        <v>0</v>
      </c>
      <c r="D52" s="733">
        <v>0</v>
      </c>
      <c r="E52" s="734">
        <v>0</v>
      </c>
      <c r="F52" s="732">
        <v>0</v>
      </c>
      <c r="G52" s="737">
        <v>0</v>
      </c>
      <c r="H52" s="735">
        <v>0</v>
      </c>
      <c r="I52" s="732">
        <v>0</v>
      </c>
      <c r="J52" s="736">
        <v>0</v>
      </c>
      <c r="K52" s="734">
        <v>0</v>
      </c>
      <c r="L52" s="732">
        <v>0</v>
      </c>
      <c r="M52" s="737">
        <v>0</v>
      </c>
      <c r="N52" s="738">
        <v>0</v>
      </c>
      <c r="O52" s="739">
        <v>0</v>
      </c>
      <c r="P52" s="25">
        <v>0</v>
      </c>
    </row>
    <row r="53" spans="1:18" x14ac:dyDescent="0.35">
      <c r="A53" s="391" t="s">
        <v>28</v>
      </c>
      <c r="B53" s="181">
        <v>0</v>
      </c>
      <c r="C53" s="170">
        <v>0</v>
      </c>
      <c r="D53" s="38">
        <v>0</v>
      </c>
      <c r="E53" s="45">
        <v>0</v>
      </c>
      <c r="F53" s="170">
        <v>0</v>
      </c>
      <c r="G53" s="39">
        <v>0</v>
      </c>
      <c r="H53" s="185">
        <v>0</v>
      </c>
      <c r="I53" s="170">
        <v>0</v>
      </c>
      <c r="J53" s="171">
        <v>0</v>
      </c>
      <c r="K53" s="45">
        <v>0</v>
      </c>
      <c r="L53" s="170">
        <v>0</v>
      </c>
      <c r="M53" s="39">
        <v>0</v>
      </c>
      <c r="N53" s="23">
        <v>0</v>
      </c>
      <c r="O53" s="24">
        <v>0</v>
      </c>
      <c r="P53" s="25">
        <v>0</v>
      </c>
    </row>
    <row r="54" spans="1:18" x14ac:dyDescent="0.35">
      <c r="A54" s="391" t="s">
        <v>44</v>
      </c>
      <c r="B54" s="181">
        <v>0</v>
      </c>
      <c r="C54" s="170">
        <v>0</v>
      </c>
      <c r="D54" s="38">
        <v>0</v>
      </c>
      <c r="E54" s="45">
        <v>0</v>
      </c>
      <c r="F54" s="170">
        <v>0</v>
      </c>
      <c r="G54" s="39">
        <v>0</v>
      </c>
      <c r="H54" s="402">
        <v>0</v>
      </c>
      <c r="I54" s="403">
        <v>0</v>
      </c>
      <c r="J54" s="404">
        <v>0</v>
      </c>
      <c r="K54" s="45">
        <v>0</v>
      </c>
      <c r="L54" s="170">
        <v>0</v>
      </c>
      <c r="M54" s="39">
        <v>0</v>
      </c>
      <c r="N54" s="23">
        <v>0</v>
      </c>
      <c r="O54" s="24">
        <v>0</v>
      </c>
      <c r="P54" s="25">
        <v>0</v>
      </c>
    </row>
    <row r="55" spans="1:18" ht="27" thickBot="1" x14ac:dyDescent="0.4">
      <c r="A55" s="391" t="s">
        <v>89</v>
      </c>
      <c r="B55" s="106">
        <v>0</v>
      </c>
      <c r="C55" s="107">
        <v>0</v>
      </c>
      <c r="D55" s="400">
        <f>C55+B55</f>
        <v>0</v>
      </c>
      <c r="E55" s="334">
        <v>0</v>
      </c>
      <c r="F55" s="107">
        <v>0</v>
      </c>
      <c r="G55" s="157">
        <f>SUM(E55:F55)</f>
        <v>0</v>
      </c>
      <c r="H55" s="405">
        <v>0</v>
      </c>
      <c r="I55" s="109">
        <v>0</v>
      </c>
      <c r="J55" s="406">
        <f>H55+I55</f>
        <v>0</v>
      </c>
      <c r="K55" s="334">
        <v>0</v>
      </c>
      <c r="L55" s="107">
        <v>0</v>
      </c>
      <c r="M55" s="157">
        <f>SUM(K55:L55)</f>
        <v>0</v>
      </c>
      <c r="N55" s="23">
        <f>B55+E55+H55+K55</f>
        <v>0</v>
      </c>
      <c r="O55" s="24">
        <f>C55+F55+I55+L55</f>
        <v>0</v>
      </c>
      <c r="P55" s="25">
        <f>SUM(N55:O55)</f>
        <v>0</v>
      </c>
    </row>
    <row r="56" spans="1:18" ht="26.25" thickBot="1" x14ac:dyDescent="0.4">
      <c r="A56" s="875" t="s">
        <v>11</v>
      </c>
      <c r="B56" s="876">
        <f>B42+B49</f>
        <v>0</v>
      </c>
      <c r="C56" s="876">
        <v>1</v>
      </c>
      <c r="D56" s="876">
        <v>1</v>
      </c>
      <c r="E56" s="876">
        <f t="shared" ref="E56:N56" si="17">E42+E49</f>
        <v>0</v>
      </c>
      <c r="F56" s="876">
        <f t="shared" si="17"/>
        <v>0</v>
      </c>
      <c r="G56" s="876">
        <f t="shared" si="17"/>
        <v>0</v>
      </c>
      <c r="H56" s="876">
        <f t="shared" si="17"/>
        <v>0</v>
      </c>
      <c r="I56" s="876">
        <f t="shared" si="17"/>
        <v>0</v>
      </c>
      <c r="J56" s="876">
        <f t="shared" si="17"/>
        <v>0</v>
      </c>
      <c r="K56" s="876">
        <f t="shared" si="17"/>
        <v>0</v>
      </c>
      <c r="L56" s="876">
        <f t="shared" si="17"/>
        <v>0</v>
      </c>
      <c r="M56" s="876">
        <f t="shared" si="17"/>
        <v>0</v>
      </c>
      <c r="N56" s="876">
        <f t="shared" si="17"/>
        <v>0</v>
      </c>
      <c r="O56" s="876">
        <v>1</v>
      </c>
      <c r="P56" s="46">
        <v>1</v>
      </c>
    </row>
    <row r="57" spans="1:18" ht="29.25" customHeight="1" thickBot="1" x14ac:dyDescent="0.4">
      <c r="A57" s="877" t="s">
        <v>8</v>
      </c>
      <c r="B57" s="312">
        <v>74</v>
      </c>
      <c r="C57" s="312">
        <v>39</v>
      </c>
      <c r="D57" s="312">
        <f>B57+C57</f>
        <v>113</v>
      </c>
      <c r="E57" s="312">
        <v>81</v>
      </c>
      <c r="F57" s="312">
        <v>20</v>
      </c>
      <c r="G57" s="312">
        <f>E57+F57</f>
        <v>101</v>
      </c>
      <c r="H57" s="312">
        <v>26</v>
      </c>
      <c r="I57" s="312">
        <v>17</v>
      </c>
      <c r="J57" s="312">
        <f>H57+I57</f>
        <v>43</v>
      </c>
      <c r="K57" s="312">
        <v>0</v>
      </c>
      <c r="L57" s="312">
        <v>0</v>
      </c>
      <c r="M57" s="312">
        <f>K57+L57</f>
        <v>0</v>
      </c>
      <c r="N57" s="312">
        <f>B57+E57+H57+K57</f>
        <v>181</v>
      </c>
      <c r="O57" s="312">
        <f>C57+F57+I57+L57</f>
        <v>76</v>
      </c>
      <c r="P57" s="268">
        <f>N57+O57</f>
        <v>257</v>
      </c>
    </row>
    <row r="58" spans="1:18" ht="33.75" customHeight="1" thickBot="1" x14ac:dyDescent="0.4">
      <c r="A58" s="568" t="s">
        <v>15</v>
      </c>
      <c r="B58" s="312">
        <f>B56</f>
        <v>0</v>
      </c>
      <c r="C58" s="312">
        <f>C56</f>
        <v>1</v>
      </c>
      <c r="D58" s="268">
        <v>1</v>
      </c>
      <c r="E58" s="827">
        <v>0</v>
      </c>
      <c r="F58" s="312">
        <v>0</v>
      </c>
      <c r="G58" s="312">
        <v>0</v>
      </c>
      <c r="H58" s="312">
        <v>0</v>
      </c>
      <c r="I58" s="312">
        <v>0</v>
      </c>
      <c r="J58" s="312">
        <v>0</v>
      </c>
      <c r="K58" s="312">
        <v>0</v>
      </c>
      <c r="L58" s="312">
        <v>0</v>
      </c>
      <c r="M58" s="312">
        <v>0</v>
      </c>
      <c r="N58" s="312">
        <v>0</v>
      </c>
      <c r="O58" s="312">
        <v>1</v>
      </c>
      <c r="P58" s="268">
        <v>1</v>
      </c>
    </row>
    <row r="59" spans="1:18" ht="35.25" customHeight="1" thickBot="1" x14ac:dyDescent="0.4">
      <c r="A59" s="878" t="s">
        <v>12</v>
      </c>
      <c r="B59" s="645">
        <f>B57+B58</f>
        <v>74</v>
      </c>
      <c r="C59" s="645">
        <f t="shared" ref="C59:M59" si="18">C57+C58</f>
        <v>40</v>
      </c>
      <c r="D59" s="645">
        <f t="shared" si="18"/>
        <v>114</v>
      </c>
      <c r="E59" s="645">
        <f t="shared" si="18"/>
        <v>81</v>
      </c>
      <c r="F59" s="645">
        <f t="shared" si="18"/>
        <v>20</v>
      </c>
      <c r="G59" s="645">
        <f t="shared" si="18"/>
        <v>101</v>
      </c>
      <c r="H59" s="645">
        <f t="shared" si="18"/>
        <v>26</v>
      </c>
      <c r="I59" s="645">
        <f t="shared" si="18"/>
        <v>17</v>
      </c>
      <c r="J59" s="645">
        <f t="shared" si="18"/>
        <v>43</v>
      </c>
      <c r="K59" s="645">
        <f t="shared" si="18"/>
        <v>0</v>
      </c>
      <c r="L59" s="645">
        <f t="shared" si="18"/>
        <v>0</v>
      </c>
      <c r="M59" s="645">
        <f t="shared" si="18"/>
        <v>0</v>
      </c>
      <c r="N59" s="645">
        <f>B59+E59+H59+K59</f>
        <v>181</v>
      </c>
      <c r="O59" s="645">
        <f>C59+F59+I59+L59</f>
        <v>77</v>
      </c>
      <c r="P59" s="646">
        <f>P57+P58</f>
        <v>258</v>
      </c>
    </row>
  </sheetData>
  <mergeCells count="9">
    <mergeCell ref="N5:P5"/>
    <mergeCell ref="A1:P1"/>
    <mergeCell ref="A3:P3"/>
    <mergeCell ref="A2:P2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ССЗ ОФО ОТКЗ</vt:lpstr>
      <vt:lpstr>ССЗ ЗФО ОТКЗ</vt:lpstr>
      <vt:lpstr>ССЗ ОФО ПАК </vt:lpstr>
      <vt:lpstr>ССЗ ЗФО ПАК</vt:lpstr>
      <vt:lpstr>ССЗ ОФО БКСАиД</vt:lpstr>
      <vt:lpstr>ССЗ ЗФО БКСАиД</vt:lpstr>
      <vt:lpstr>ССЗ Т.К ОФО </vt:lpstr>
      <vt:lpstr>ССЗ Т. К. ЗФО</vt:lpstr>
      <vt:lpstr>ССЗ ОФО ТГ МСХ</vt:lpstr>
      <vt:lpstr>ССЗ ОФО ТГМСХ</vt:lpstr>
      <vt:lpstr>ССЗ ЗФО ТГМСХ</vt:lpstr>
      <vt:lpstr>ССЗ ОФО Медкол</vt:lpstr>
      <vt:lpstr>ССЗ ОЗФО Медкол</vt:lpstr>
      <vt:lpstr>ССЗ ОФО ЮВА</vt:lpstr>
      <vt:lpstr>ССЗ ОФО ЕСИН</vt:lpstr>
      <vt:lpstr>ССЗ ОФО ГПА </vt:lpstr>
      <vt:lpstr>ССЗ ЗФО ГПА</vt:lpstr>
      <vt:lpstr>Свод по ССЗ </vt:lpstr>
      <vt:lpstr>'ССЗ ЗФО ПАК'!Заголовки_для_печати</vt:lpstr>
      <vt:lpstr>'ССЗ ОФО ПАК '!Заголовки_для_печати</vt:lpstr>
      <vt:lpstr>'Свод по ССЗ '!Область_печати</vt:lpstr>
      <vt:lpstr>'ССЗ ЗФО ОТКЗ'!Область_печати</vt:lpstr>
      <vt:lpstr>'ССЗ ЗФО ПАК'!Область_печати</vt:lpstr>
      <vt:lpstr>'ССЗ ОФО ПАК '!Область_печати</vt:lpstr>
      <vt:lpstr>'ССЗ ОФО ТГ МСХ'!Область_печати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LVR</dc:creator>
  <cp:lastModifiedBy>User</cp:lastModifiedBy>
  <cp:lastPrinted>2024-10-23T07:32:40Z</cp:lastPrinted>
  <dcterms:created xsi:type="dcterms:W3CDTF">2004-12-10T12:36:05Z</dcterms:created>
  <dcterms:modified xsi:type="dcterms:W3CDTF">2024-10-23T07:51:29Z</dcterms:modified>
</cp:coreProperties>
</file>