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Aprel\"/>
    </mc:Choice>
  </mc:AlternateContent>
  <bookViews>
    <workbookView xWindow="-15" yWindow="-15" windowWidth="21585" windowHeight="11160" tabRatio="851" firstSheet="6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externalReferences>
    <externalReference r:id="rId15"/>
    <externalReference r:id="rId16"/>
    <externalReference r:id="rId17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ОТКЗ'!$A$1:$AO$36</definedName>
    <definedName name="_xlnm.Print_Area" localSheetId="3">'ССЗ ЗФО ПАК'!$A$1:$R$52</definedName>
    <definedName name="_xlnm.Print_Area" localSheetId="2">'ССЗ ОФО ПАК '!$A$1:$T$58</definedName>
  </definedNames>
  <calcPr calcId="162913"/>
</workbook>
</file>

<file path=xl/calcChain.xml><?xml version="1.0" encoding="utf-8"?>
<calcChain xmlns="http://schemas.openxmlformats.org/spreadsheetml/2006/main">
  <c r="B14" i="114" l="1"/>
  <c r="C14" i="114"/>
  <c r="D14" i="114"/>
  <c r="E14" i="114"/>
  <c r="F14" i="114"/>
  <c r="F13" i="114" s="1"/>
  <c r="G14" i="114"/>
  <c r="H14" i="114"/>
  <c r="I14" i="114"/>
  <c r="J14" i="114"/>
  <c r="J13" i="114" s="1"/>
  <c r="K14" i="114"/>
  <c r="L14" i="114"/>
  <c r="M14" i="114"/>
  <c r="M13" i="114" s="1"/>
  <c r="N14" i="114"/>
  <c r="O14" i="114"/>
  <c r="P14" i="114"/>
  <c r="B15" i="114"/>
  <c r="C15" i="114"/>
  <c r="D15" i="114"/>
  <c r="E15" i="114"/>
  <c r="F15" i="114"/>
  <c r="G15" i="114"/>
  <c r="H15" i="114"/>
  <c r="I15" i="114"/>
  <c r="J15" i="114"/>
  <c r="K15" i="114"/>
  <c r="L15" i="114"/>
  <c r="M15" i="114"/>
  <c r="N15" i="114"/>
  <c r="O15" i="114"/>
  <c r="P15" i="114"/>
  <c r="B16" i="114"/>
  <c r="C16" i="114"/>
  <c r="D16" i="114"/>
  <c r="E16" i="114"/>
  <c r="F16" i="114"/>
  <c r="G16" i="114"/>
  <c r="H16" i="114"/>
  <c r="H13" i="114" s="1"/>
  <c r="I16" i="114"/>
  <c r="J16" i="114"/>
  <c r="K16" i="114"/>
  <c r="L16" i="114"/>
  <c r="M16" i="114"/>
  <c r="N16" i="114"/>
  <c r="O16" i="114"/>
  <c r="P16" i="114"/>
  <c r="B23" i="114"/>
  <c r="C23" i="114"/>
  <c r="D23" i="114"/>
  <c r="E23" i="114"/>
  <c r="F23" i="114"/>
  <c r="G23" i="114"/>
  <c r="H23" i="114"/>
  <c r="I23" i="114"/>
  <c r="J23" i="114"/>
  <c r="K23" i="114"/>
  <c r="L23" i="114"/>
  <c r="M23" i="114"/>
  <c r="N23" i="114"/>
  <c r="O23" i="114"/>
  <c r="P23" i="114"/>
  <c r="B24" i="114"/>
  <c r="C24" i="114"/>
  <c r="D24" i="114"/>
  <c r="E24" i="114"/>
  <c r="F24" i="114"/>
  <c r="G24" i="114"/>
  <c r="H24" i="114"/>
  <c r="I24" i="114"/>
  <c r="J24" i="114"/>
  <c r="K24" i="114"/>
  <c r="L24" i="114"/>
  <c r="M24" i="114"/>
  <c r="N24" i="114"/>
  <c r="O24" i="114"/>
  <c r="P24" i="114"/>
  <c r="B25" i="114"/>
  <c r="C25" i="114"/>
  <c r="D25" i="114"/>
  <c r="E25" i="114"/>
  <c r="F25" i="114"/>
  <c r="G25" i="114"/>
  <c r="H25" i="114"/>
  <c r="I25" i="114"/>
  <c r="J25" i="114"/>
  <c r="K25" i="114"/>
  <c r="L25" i="114"/>
  <c r="M25" i="114"/>
  <c r="N25" i="114"/>
  <c r="O25" i="114"/>
  <c r="P25" i="114"/>
  <c r="B13" i="114"/>
  <c r="I13" i="114" l="1"/>
  <c r="O13" i="114" s="1"/>
  <c r="E13" i="114"/>
  <c r="L13" i="114"/>
  <c r="D13" i="114"/>
  <c r="K13" i="114"/>
  <c r="C13" i="114"/>
  <c r="N13" i="114"/>
  <c r="G13" i="114"/>
  <c r="D30" i="107"/>
  <c r="D29" i="107"/>
  <c r="D28" i="107"/>
  <c r="D11" i="107" s="1"/>
  <c r="D27" i="107"/>
  <c r="D26" i="107"/>
  <c r="D25" i="107"/>
  <c r="D22" i="107"/>
  <c r="D13" i="107" s="1"/>
  <c r="D21" i="107"/>
  <c r="D20" i="107"/>
  <c r="C13" i="107"/>
  <c r="D12" i="107"/>
  <c r="C12" i="107"/>
  <c r="C11" i="107"/>
  <c r="E38" i="109"/>
  <c r="E26" i="109"/>
  <c r="E31" i="109" s="1"/>
  <c r="E21" i="109"/>
  <c r="E18" i="109"/>
  <c r="E13" i="109"/>
  <c r="E8" i="109"/>
  <c r="P13" i="114" l="1"/>
  <c r="I20" i="113"/>
  <c r="H20" i="113"/>
  <c r="I13" i="113"/>
  <c r="H13" i="113"/>
  <c r="N44" i="110"/>
  <c r="L44" i="110"/>
  <c r="K44" i="110"/>
  <c r="I44" i="110"/>
  <c r="H44" i="110"/>
  <c r="G44" i="110"/>
  <c r="F44" i="110"/>
  <c r="E44" i="110"/>
  <c r="B44" i="110"/>
  <c r="O43" i="110"/>
  <c r="P43" i="110" s="1"/>
  <c r="N43" i="110"/>
  <c r="M43" i="110"/>
  <c r="J43" i="110"/>
  <c r="G43" i="110"/>
  <c r="D43" i="110"/>
  <c r="N39" i="110"/>
  <c r="M39" i="110"/>
  <c r="J39" i="110"/>
  <c r="J44" i="110" s="1"/>
  <c r="G39" i="110"/>
  <c r="O38" i="110"/>
  <c r="N38" i="110"/>
  <c r="P38" i="110" s="1"/>
  <c r="M38" i="110"/>
  <c r="J38" i="110"/>
  <c r="G38" i="110"/>
  <c r="D38" i="110"/>
  <c r="O34" i="110"/>
  <c r="N34" i="110"/>
  <c r="P34" i="110" s="1"/>
  <c r="M34" i="110"/>
  <c r="M44" i="110" s="1"/>
  <c r="J34" i="110"/>
  <c r="G34" i="110"/>
  <c r="D34" i="110"/>
  <c r="C16" i="115" l="1"/>
  <c r="L16" i="115"/>
  <c r="I16" i="115"/>
  <c r="F16" i="115"/>
  <c r="O16" i="115" l="1"/>
  <c r="O24" i="115" s="1"/>
  <c r="O18" i="128"/>
  <c r="O19" i="128"/>
  <c r="O20" i="128"/>
  <c r="O21" i="128"/>
  <c r="O22" i="128"/>
  <c r="O23" i="128"/>
  <c r="O17" i="128"/>
  <c r="C35" i="128"/>
  <c r="D35" i="128"/>
  <c r="E35" i="128"/>
  <c r="H35" i="128"/>
  <c r="I35" i="128"/>
  <c r="J35" i="128"/>
  <c r="K35" i="128"/>
  <c r="L35" i="128"/>
  <c r="M35" i="128"/>
  <c r="N35" i="128"/>
  <c r="B15" i="128"/>
  <c r="C15" i="128"/>
  <c r="D15" i="128"/>
  <c r="E15" i="128"/>
  <c r="F15" i="128"/>
  <c r="C33" i="128"/>
  <c r="E33" i="128"/>
  <c r="F33" i="128"/>
  <c r="F35" i="128" s="1"/>
  <c r="H33" i="128"/>
  <c r="I33" i="128"/>
  <c r="J33" i="128"/>
  <c r="K33" i="128"/>
  <c r="L33" i="128"/>
  <c r="M33" i="128"/>
  <c r="N33" i="128"/>
  <c r="B24" i="128"/>
  <c r="C24" i="128"/>
  <c r="D24" i="128"/>
  <c r="D33" i="128" s="1"/>
  <c r="E24" i="128"/>
  <c r="F24" i="128"/>
  <c r="N17" i="129"/>
  <c r="O17" i="129"/>
  <c r="P17" i="129"/>
  <c r="G37" i="129"/>
  <c r="D37" i="129"/>
  <c r="E34" i="129"/>
  <c r="G33" i="129"/>
  <c r="D33" i="129"/>
  <c r="G30" i="129"/>
  <c r="F30" i="129"/>
  <c r="E30" i="129"/>
  <c r="D30" i="129"/>
  <c r="C30" i="129"/>
  <c r="B30" i="129"/>
  <c r="C28" i="129"/>
  <c r="B28" i="129"/>
  <c r="G27" i="129"/>
  <c r="D27" i="129"/>
  <c r="D26" i="129"/>
  <c r="D25" i="129"/>
  <c r="G24" i="129"/>
  <c r="D24" i="129"/>
  <c r="D28" i="129" s="1"/>
  <c r="C17" i="129"/>
  <c r="B17" i="129"/>
  <c r="G16" i="129"/>
  <c r="D16" i="129"/>
  <c r="G15" i="129"/>
  <c r="D15" i="129"/>
  <c r="D14" i="129"/>
  <c r="G13" i="129"/>
  <c r="D13" i="129"/>
  <c r="D17" i="129" s="1"/>
  <c r="G10" i="129"/>
  <c r="L70" i="116" l="1"/>
  <c r="K70" i="116"/>
  <c r="H70" i="116"/>
  <c r="F70" i="116"/>
  <c r="D70" i="116"/>
  <c r="C70" i="116"/>
  <c r="B70" i="116"/>
  <c r="N68" i="116"/>
  <c r="N70" i="116" s="1"/>
  <c r="L68" i="116"/>
  <c r="K68" i="116"/>
  <c r="J68" i="116"/>
  <c r="J70" i="116" s="1"/>
  <c r="I68" i="116"/>
  <c r="I70" i="116" s="1"/>
  <c r="H68" i="116"/>
  <c r="F68" i="116"/>
  <c r="E68" i="116"/>
  <c r="E70" i="116" s="1"/>
  <c r="D68" i="116"/>
  <c r="C68" i="116"/>
  <c r="B68" i="116"/>
  <c r="P67" i="116"/>
  <c r="O67" i="116"/>
  <c r="N67" i="116"/>
  <c r="M67" i="116"/>
  <c r="J67" i="116"/>
  <c r="G67" i="116"/>
  <c r="D67" i="116"/>
  <c r="P66" i="116"/>
  <c r="O66" i="116"/>
  <c r="N66" i="116"/>
  <c r="M66" i="116"/>
  <c r="J66" i="116"/>
  <c r="G66" i="116"/>
  <c r="D66" i="116"/>
  <c r="P65" i="116"/>
  <c r="O65" i="116"/>
  <c r="N65" i="116"/>
  <c r="M65" i="116"/>
  <c r="J65" i="116"/>
  <c r="G65" i="116"/>
  <c r="D65" i="116"/>
  <c r="P64" i="116"/>
  <c r="O64" i="116"/>
  <c r="N64" i="116"/>
  <c r="M64" i="116"/>
  <c r="J64" i="116"/>
  <c r="G64" i="116"/>
  <c r="P63" i="116"/>
  <c r="O63" i="116"/>
  <c r="N63" i="116"/>
  <c r="M63" i="116"/>
  <c r="J63" i="116"/>
  <c r="G63" i="116"/>
  <c r="D63" i="116"/>
  <c r="P62" i="116"/>
  <c r="O62" i="116"/>
  <c r="N62" i="116"/>
  <c r="M62" i="116"/>
  <c r="J62" i="116"/>
  <c r="D62" i="116"/>
  <c r="P61" i="116"/>
  <c r="O61" i="116"/>
  <c r="N61" i="116"/>
  <c r="M61" i="116"/>
  <c r="J61" i="116"/>
  <c r="G61" i="116"/>
  <c r="D61" i="116"/>
  <c r="P60" i="116"/>
  <c r="O60" i="116"/>
  <c r="N60" i="116"/>
  <c r="M60" i="116"/>
  <c r="J60" i="116"/>
  <c r="G60" i="116"/>
  <c r="D60" i="116"/>
  <c r="O59" i="116"/>
  <c r="O68" i="116" s="1"/>
  <c r="O70" i="116" s="1"/>
  <c r="N59" i="116"/>
  <c r="M59" i="116"/>
  <c r="M68" i="116" s="1"/>
  <c r="M70" i="116" s="1"/>
  <c r="L59" i="116"/>
  <c r="K59" i="116"/>
  <c r="J59" i="116"/>
  <c r="I59" i="116"/>
  <c r="H59" i="116"/>
  <c r="G59" i="116"/>
  <c r="F59" i="116"/>
  <c r="E59" i="116"/>
  <c r="D59" i="116"/>
  <c r="C59" i="116"/>
  <c r="B59" i="116"/>
  <c r="P58" i="116"/>
  <c r="O58" i="116"/>
  <c r="N58" i="116"/>
  <c r="M58" i="116"/>
  <c r="J58" i="116"/>
  <c r="G58" i="116"/>
  <c r="D58" i="116"/>
  <c r="P57" i="116"/>
  <c r="O57" i="116"/>
  <c r="N57" i="116"/>
  <c r="P56" i="116"/>
  <c r="O56" i="116"/>
  <c r="N56" i="116"/>
  <c r="P55" i="116"/>
  <c r="O55" i="116"/>
  <c r="N55" i="116"/>
  <c r="P54" i="116"/>
  <c r="O54" i="116"/>
  <c r="P53" i="116"/>
  <c r="O53" i="116"/>
  <c r="N53" i="116"/>
  <c r="P52" i="116"/>
  <c r="O52" i="116"/>
  <c r="N52" i="116"/>
  <c r="P51" i="116"/>
  <c r="O51" i="116"/>
  <c r="N51" i="116"/>
  <c r="O50" i="116"/>
  <c r="P50" i="116" s="1"/>
  <c r="N50" i="116"/>
  <c r="M50" i="116"/>
  <c r="L50" i="116"/>
  <c r="K50" i="116"/>
  <c r="J50" i="116"/>
  <c r="I50" i="116"/>
  <c r="H50" i="116"/>
  <c r="G50" i="116"/>
  <c r="G68" i="116" s="1"/>
  <c r="G70" i="116" s="1"/>
  <c r="F50" i="116"/>
  <c r="E50" i="116"/>
  <c r="D50" i="116"/>
  <c r="C50" i="116"/>
  <c r="B50" i="116"/>
  <c r="P47" i="116"/>
  <c r="O47" i="116"/>
  <c r="N47" i="116"/>
  <c r="M47" i="116"/>
  <c r="J47" i="116"/>
  <c r="G47" i="116"/>
  <c r="D47" i="116"/>
  <c r="P46" i="116"/>
  <c r="O46" i="116"/>
  <c r="N46" i="116"/>
  <c r="H46" i="116"/>
  <c r="E46" i="116"/>
  <c r="B46" i="116"/>
  <c r="P45" i="116"/>
  <c r="O45" i="116"/>
  <c r="N45" i="116"/>
  <c r="M45" i="116"/>
  <c r="J45" i="116"/>
  <c r="G45" i="116"/>
  <c r="D45" i="116"/>
  <c r="P44" i="116"/>
  <c r="O44" i="116"/>
  <c r="N44" i="116"/>
  <c r="M44" i="116"/>
  <c r="J44" i="116"/>
  <c r="P43" i="116"/>
  <c r="O43" i="116"/>
  <c r="N43" i="116"/>
  <c r="M43" i="116"/>
  <c r="J43" i="116"/>
  <c r="G43" i="116"/>
  <c r="D43" i="116"/>
  <c r="P42" i="116"/>
  <c r="O42" i="116"/>
  <c r="N42" i="116"/>
  <c r="J42" i="116"/>
  <c r="P41" i="116"/>
  <c r="O41" i="116"/>
  <c r="N41" i="116"/>
  <c r="M41" i="116"/>
  <c r="J41" i="116"/>
  <c r="G41" i="116"/>
  <c r="D41" i="116"/>
  <c r="P40" i="116"/>
  <c r="O40" i="116"/>
  <c r="N40" i="116"/>
  <c r="H40" i="116"/>
  <c r="E40" i="116"/>
  <c r="B40" i="116"/>
  <c r="P39" i="116"/>
  <c r="O39" i="116"/>
  <c r="N39" i="116"/>
  <c r="M39" i="116"/>
  <c r="L39" i="116"/>
  <c r="K39" i="116"/>
  <c r="J39" i="116"/>
  <c r="I39" i="116"/>
  <c r="H39" i="116"/>
  <c r="G39" i="116"/>
  <c r="F39" i="116"/>
  <c r="E39" i="116"/>
  <c r="D39" i="116"/>
  <c r="C39" i="116"/>
  <c r="B39" i="116"/>
  <c r="O38" i="116"/>
  <c r="N38" i="116"/>
  <c r="P38" i="116" s="1"/>
  <c r="M38" i="116"/>
  <c r="E38" i="116"/>
  <c r="D38" i="116"/>
  <c r="B38" i="116"/>
  <c r="P37" i="116"/>
  <c r="O37" i="116"/>
  <c r="N37" i="116"/>
  <c r="K37" i="116"/>
  <c r="H37" i="116"/>
  <c r="E37" i="116"/>
  <c r="B37" i="116"/>
  <c r="P36" i="116"/>
  <c r="O36" i="116"/>
  <c r="N36" i="116"/>
  <c r="M36" i="116"/>
  <c r="G36" i="116"/>
  <c r="E36" i="116"/>
  <c r="D36" i="116"/>
  <c r="B36" i="116"/>
  <c r="P35" i="116"/>
  <c r="O35" i="116"/>
  <c r="N35" i="116"/>
  <c r="M35" i="116"/>
  <c r="J35" i="116"/>
  <c r="H35" i="116"/>
  <c r="G35" i="116"/>
  <c r="D35" i="116"/>
  <c r="H34" i="116"/>
  <c r="G34" i="116"/>
  <c r="F34" i="116"/>
  <c r="O34" i="116" s="1"/>
  <c r="E34" i="116"/>
  <c r="D34" i="116"/>
  <c r="C34" i="116"/>
  <c r="B34" i="116"/>
  <c r="N34" i="116" s="1"/>
  <c r="O33" i="116"/>
  <c r="H33" i="116"/>
  <c r="E33" i="116"/>
  <c r="D33" i="116"/>
  <c r="C33" i="116"/>
  <c r="B33" i="116"/>
  <c r="B30" i="116" s="1"/>
  <c r="B48" i="116" s="1"/>
  <c r="B69" i="116" s="1"/>
  <c r="B71" i="116" s="1"/>
  <c r="P32" i="116"/>
  <c r="O32" i="116"/>
  <c r="N32" i="116"/>
  <c r="M32" i="116"/>
  <c r="M11" i="116" s="1"/>
  <c r="M9" i="116" s="1"/>
  <c r="M27" i="116" s="1"/>
  <c r="L32" i="116"/>
  <c r="L11" i="116" s="1"/>
  <c r="L9" i="116" s="1"/>
  <c r="L27" i="116" s="1"/>
  <c r="K32" i="116"/>
  <c r="K30" i="116" s="1"/>
  <c r="K48" i="116" s="1"/>
  <c r="K69" i="116" s="1"/>
  <c r="K71" i="116" s="1"/>
  <c r="J32" i="116"/>
  <c r="I32" i="116"/>
  <c r="I11" i="116" s="1"/>
  <c r="I9" i="116" s="1"/>
  <c r="I27" i="116" s="1"/>
  <c r="H32" i="116"/>
  <c r="H11" i="116" s="1"/>
  <c r="G32" i="116"/>
  <c r="G30" i="116" s="1"/>
  <c r="G48" i="116" s="1"/>
  <c r="G69" i="116" s="1"/>
  <c r="G71" i="116" s="1"/>
  <c r="F32" i="116"/>
  <c r="E32" i="116"/>
  <c r="E11" i="116" s="1"/>
  <c r="B32" i="116"/>
  <c r="B11" i="116" s="1"/>
  <c r="N31" i="116"/>
  <c r="K31" i="116"/>
  <c r="K10" i="116" s="1"/>
  <c r="K9" i="116" s="1"/>
  <c r="K27" i="116" s="1"/>
  <c r="H31" i="116"/>
  <c r="G31" i="116"/>
  <c r="F31" i="116"/>
  <c r="F30" i="116" s="1"/>
  <c r="F48" i="116" s="1"/>
  <c r="F69" i="116" s="1"/>
  <c r="F71" i="116" s="1"/>
  <c r="E31" i="116"/>
  <c r="E30" i="116" s="1"/>
  <c r="E48" i="116" s="1"/>
  <c r="E69" i="116" s="1"/>
  <c r="B31" i="116"/>
  <c r="L30" i="116"/>
  <c r="L48" i="116" s="1"/>
  <c r="L69" i="116" s="1"/>
  <c r="L71" i="116" s="1"/>
  <c r="J30" i="116"/>
  <c r="H30" i="116"/>
  <c r="H48" i="116" s="1"/>
  <c r="H69" i="116" s="1"/>
  <c r="H71" i="116" s="1"/>
  <c r="D30" i="116"/>
  <c r="D48" i="116" s="1"/>
  <c r="D69" i="116" s="1"/>
  <c r="D71" i="116" s="1"/>
  <c r="C30" i="116"/>
  <c r="C48" i="116" s="1"/>
  <c r="C69" i="116" s="1"/>
  <c r="C71" i="116" s="1"/>
  <c r="C27" i="116"/>
  <c r="P26" i="116"/>
  <c r="O26" i="116"/>
  <c r="N26" i="116"/>
  <c r="M26" i="116"/>
  <c r="J26" i="116"/>
  <c r="G26" i="116"/>
  <c r="D26" i="116"/>
  <c r="P25" i="116"/>
  <c r="O25" i="116"/>
  <c r="N25" i="116"/>
  <c r="H25" i="116"/>
  <c r="E25" i="116"/>
  <c r="B25" i="116"/>
  <c r="P24" i="116"/>
  <c r="O24" i="116"/>
  <c r="N24" i="116"/>
  <c r="M24" i="116"/>
  <c r="J24" i="116"/>
  <c r="G24" i="116"/>
  <c r="D24" i="116"/>
  <c r="P23" i="116"/>
  <c r="O23" i="116"/>
  <c r="N23" i="116"/>
  <c r="M23" i="116"/>
  <c r="J23" i="116"/>
  <c r="P22" i="116"/>
  <c r="O22" i="116"/>
  <c r="N22" i="116"/>
  <c r="M22" i="116"/>
  <c r="J22" i="116"/>
  <c r="G22" i="116"/>
  <c r="D22" i="116"/>
  <c r="P21" i="116"/>
  <c r="O21" i="116"/>
  <c r="N21" i="116"/>
  <c r="J21" i="116"/>
  <c r="P20" i="116"/>
  <c r="O20" i="116"/>
  <c r="N20" i="116"/>
  <c r="M20" i="116"/>
  <c r="J20" i="116"/>
  <c r="G20" i="116"/>
  <c r="D20" i="116"/>
  <c r="P19" i="116"/>
  <c r="O19" i="116"/>
  <c r="N19" i="116"/>
  <c r="H19" i="116"/>
  <c r="E19" i="116"/>
  <c r="B19" i="116"/>
  <c r="P18" i="116"/>
  <c r="O18" i="116"/>
  <c r="N18" i="116"/>
  <c r="M18" i="116"/>
  <c r="L18" i="116"/>
  <c r="K18" i="116"/>
  <c r="J18" i="116"/>
  <c r="I18" i="116"/>
  <c r="H18" i="116"/>
  <c r="G18" i="116"/>
  <c r="F18" i="116"/>
  <c r="E18" i="116"/>
  <c r="D18" i="116"/>
  <c r="C18" i="116"/>
  <c r="B18" i="116"/>
  <c r="O17" i="116"/>
  <c r="N17" i="116"/>
  <c r="P17" i="116" s="1"/>
  <c r="M17" i="116"/>
  <c r="E17" i="116"/>
  <c r="D17" i="116"/>
  <c r="B17" i="116"/>
  <c r="P16" i="116"/>
  <c r="O16" i="116"/>
  <c r="N16" i="116"/>
  <c r="K16" i="116"/>
  <c r="H16" i="116"/>
  <c r="E16" i="116"/>
  <c r="B16" i="116"/>
  <c r="P15" i="116"/>
  <c r="O15" i="116"/>
  <c r="N15" i="116"/>
  <c r="M15" i="116"/>
  <c r="G15" i="116"/>
  <c r="E15" i="116"/>
  <c r="D15" i="116"/>
  <c r="B15" i="116"/>
  <c r="P14" i="116"/>
  <c r="O14" i="116"/>
  <c r="N14" i="116"/>
  <c r="M14" i="116"/>
  <c r="J14" i="116"/>
  <c r="H14" i="116"/>
  <c r="G14" i="116"/>
  <c r="D14" i="116"/>
  <c r="H13" i="116"/>
  <c r="G13" i="116"/>
  <c r="F13" i="116"/>
  <c r="O13" i="116" s="1"/>
  <c r="E13" i="116"/>
  <c r="D13" i="116"/>
  <c r="C13" i="116"/>
  <c r="B13" i="116"/>
  <c r="N13" i="116" s="1"/>
  <c r="O12" i="116"/>
  <c r="H12" i="116"/>
  <c r="E12" i="116"/>
  <c r="D12" i="116"/>
  <c r="C12" i="116"/>
  <c r="B12" i="116"/>
  <c r="N12" i="116" s="1"/>
  <c r="P12" i="116" s="1"/>
  <c r="N11" i="116"/>
  <c r="K11" i="116"/>
  <c r="J11" i="116"/>
  <c r="G11" i="116"/>
  <c r="F11" i="116"/>
  <c r="H10" i="116"/>
  <c r="G10" i="116"/>
  <c r="G9" i="116" s="1"/>
  <c r="G27" i="116" s="1"/>
  <c r="B10" i="116"/>
  <c r="J9" i="116"/>
  <c r="D9" i="116"/>
  <c r="D27" i="116" s="1"/>
  <c r="C9" i="116"/>
  <c r="P13" i="116" l="1"/>
  <c r="P31" i="116"/>
  <c r="P34" i="116"/>
  <c r="B9" i="116"/>
  <c r="B27" i="116" s="1"/>
  <c r="E10" i="116"/>
  <c r="E9" i="116" s="1"/>
  <c r="E27" i="116" s="1"/>
  <c r="I30" i="116"/>
  <c r="I48" i="116" s="1"/>
  <c r="I69" i="116" s="1"/>
  <c r="M30" i="116"/>
  <c r="M48" i="116" s="1"/>
  <c r="M69" i="116" s="1"/>
  <c r="O31" i="116"/>
  <c r="N33" i="116"/>
  <c r="P33" i="116" s="1"/>
  <c r="I71" i="116"/>
  <c r="F10" i="116"/>
  <c r="N10" i="116"/>
  <c r="J27" i="116"/>
  <c r="J48" i="116"/>
  <c r="J69" i="116" s="1"/>
  <c r="J71" i="116" s="1"/>
  <c r="M71" i="116"/>
  <c r="E71" i="116"/>
  <c r="H9" i="116"/>
  <c r="H27" i="116" s="1"/>
  <c r="N9" i="116"/>
  <c r="P59" i="116"/>
  <c r="P68" i="116" s="1"/>
  <c r="P70" i="116" s="1"/>
  <c r="O30" i="116"/>
  <c r="O48" i="116" s="1"/>
  <c r="O69" i="116" s="1"/>
  <c r="O71" i="116" s="1"/>
  <c r="O55" i="105"/>
  <c r="P55" i="105"/>
  <c r="C51" i="103"/>
  <c r="D51" i="103"/>
  <c r="E51" i="103"/>
  <c r="F51" i="103"/>
  <c r="G51" i="103"/>
  <c r="H51" i="103"/>
  <c r="I51" i="103"/>
  <c r="J51" i="103"/>
  <c r="K51" i="103"/>
  <c r="L51" i="103"/>
  <c r="M51" i="103"/>
  <c r="N51" i="103"/>
  <c r="O51" i="103"/>
  <c r="P51" i="103"/>
  <c r="B51" i="103"/>
  <c r="C49" i="103"/>
  <c r="D49" i="103"/>
  <c r="E49" i="103"/>
  <c r="F49" i="103"/>
  <c r="G49" i="103"/>
  <c r="H49" i="103"/>
  <c r="I49" i="103"/>
  <c r="J49" i="103"/>
  <c r="K49" i="103"/>
  <c r="L49" i="103"/>
  <c r="M49" i="103"/>
  <c r="N49" i="103"/>
  <c r="O49" i="103"/>
  <c r="P49" i="103"/>
  <c r="B49" i="103"/>
  <c r="C57" i="105"/>
  <c r="D57" i="105"/>
  <c r="E57" i="105"/>
  <c r="I57" i="105"/>
  <c r="K57" i="105"/>
  <c r="L57" i="105"/>
  <c r="M57" i="105"/>
  <c r="O57" i="105"/>
  <c r="O58" i="105" s="1"/>
  <c r="P57" i="105"/>
  <c r="N30" i="116" l="1"/>
  <c r="P30" i="116" s="1"/>
  <c r="P48" i="116" s="1"/>
  <c r="P69" i="116" s="1"/>
  <c r="P71" i="116" s="1"/>
  <c r="P10" i="116"/>
  <c r="O10" i="116"/>
  <c r="F9" i="116"/>
  <c r="N27" i="116"/>
  <c r="N48" i="116"/>
  <c r="N69" i="116" s="1"/>
  <c r="N71" i="116" s="1"/>
  <c r="H61" i="115"/>
  <c r="H63" i="115" s="1"/>
  <c r="M53" i="115"/>
  <c r="L53" i="115"/>
  <c r="K53" i="115"/>
  <c r="J53" i="115"/>
  <c r="I53" i="115"/>
  <c r="H53" i="115"/>
  <c r="G53" i="115"/>
  <c r="F53" i="115"/>
  <c r="E53" i="115"/>
  <c r="D53" i="115"/>
  <c r="C53" i="115"/>
  <c r="B53" i="115"/>
  <c r="M45" i="115"/>
  <c r="M61" i="115" s="1"/>
  <c r="M63" i="115" s="1"/>
  <c r="L45" i="115"/>
  <c r="L61" i="115" s="1"/>
  <c r="L63" i="115" s="1"/>
  <c r="K45" i="115"/>
  <c r="K61" i="115" s="1"/>
  <c r="K63" i="115" s="1"/>
  <c r="J45" i="115"/>
  <c r="J61" i="115" s="1"/>
  <c r="J63" i="115" s="1"/>
  <c r="I45" i="115"/>
  <c r="I61" i="115" s="1"/>
  <c r="I63" i="115" s="1"/>
  <c r="H45" i="115"/>
  <c r="G45" i="115"/>
  <c r="G61" i="115" s="1"/>
  <c r="G63" i="115" s="1"/>
  <c r="F45" i="115"/>
  <c r="F61" i="115" s="1"/>
  <c r="F63" i="115" s="1"/>
  <c r="E45" i="115"/>
  <c r="E61" i="115" s="1"/>
  <c r="E63" i="115" s="1"/>
  <c r="D45" i="115"/>
  <c r="D61" i="115" s="1"/>
  <c r="D63" i="115" s="1"/>
  <c r="C45" i="115"/>
  <c r="C61" i="115" s="1"/>
  <c r="C63" i="115" s="1"/>
  <c r="B45" i="115"/>
  <c r="B61" i="115" s="1"/>
  <c r="B63" i="115" s="1"/>
  <c r="C35" i="115"/>
  <c r="M16" i="115"/>
  <c r="K16" i="115"/>
  <c r="K35" i="115" s="1"/>
  <c r="J16" i="115"/>
  <c r="H16" i="115"/>
  <c r="G16" i="115"/>
  <c r="E16" i="115"/>
  <c r="D16" i="115"/>
  <c r="B16" i="115"/>
  <c r="M8" i="115"/>
  <c r="L8" i="115"/>
  <c r="L27" i="115" s="1"/>
  <c r="K8" i="115"/>
  <c r="J8" i="115"/>
  <c r="I8" i="115"/>
  <c r="H8" i="115"/>
  <c r="H27" i="115" s="1"/>
  <c r="G8" i="115"/>
  <c r="F8" i="115"/>
  <c r="E8" i="115"/>
  <c r="D8" i="115"/>
  <c r="D27" i="115" s="1"/>
  <c r="C8" i="115"/>
  <c r="C24" i="115" s="1"/>
  <c r="B8" i="115"/>
  <c r="J23" i="103"/>
  <c r="I35" i="103"/>
  <c r="I23" i="103"/>
  <c r="J35" i="103"/>
  <c r="J50" i="103" s="1"/>
  <c r="H35" i="103"/>
  <c r="H50" i="103" s="1"/>
  <c r="J34" i="103"/>
  <c r="J48" i="103" s="1"/>
  <c r="J29" i="103"/>
  <c r="J43" i="103" s="1"/>
  <c r="J26" i="103"/>
  <c r="J25" i="103"/>
  <c r="J24" i="103"/>
  <c r="M34" i="103"/>
  <c r="L33" i="103"/>
  <c r="M32" i="103"/>
  <c r="J46" i="103"/>
  <c r="M31" i="103"/>
  <c r="J45" i="103"/>
  <c r="M30" i="103"/>
  <c r="J44" i="103"/>
  <c r="M29" i="103"/>
  <c r="M28" i="103"/>
  <c r="M27" i="103"/>
  <c r="M26" i="103"/>
  <c r="M25" i="103"/>
  <c r="M24" i="103"/>
  <c r="L23" i="103"/>
  <c r="K23" i="103"/>
  <c r="K35" i="103" s="1"/>
  <c r="K50" i="103" s="1"/>
  <c r="I50" i="103"/>
  <c r="G34" i="103"/>
  <c r="G32" i="103"/>
  <c r="G31" i="103"/>
  <c r="G30" i="103"/>
  <c r="G29" i="103"/>
  <c r="G28" i="103"/>
  <c r="G27" i="103"/>
  <c r="G26" i="103"/>
  <c r="G25" i="103"/>
  <c r="G24" i="103"/>
  <c r="F23" i="103"/>
  <c r="G23" i="103" s="1"/>
  <c r="G35" i="103" s="1"/>
  <c r="G50" i="103" s="1"/>
  <c r="E23" i="103"/>
  <c r="E35" i="103" s="1"/>
  <c r="E50" i="103" s="1"/>
  <c r="B50" i="103"/>
  <c r="L48" i="103"/>
  <c r="K48" i="103"/>
  <c r="I48" i="103"/>
  <c r="H48" i="103"/>
  <c r="F48" i="103"/>
  <c r="E48" i="103"/>
  <c r="G48" i="103" s="1"/>
  <c r="D48" i="103"/>
  <c r="C48" i="103"/>
  <c r="B48" i="103"/>
  <c r="D47" i="103"/>
  <c r="C47" i="103"/>
  <c r="B47" i="103"/>
  <c r="L46" i="103"/>
  <c r="K46" i="103"/>
  <c r="I46" i="103"/>
  <c r="H46" i="103"/>
  <c r="F46" i="103"/>
  <c r="E46" i="103"/>
  <c r="D46" i="103"/>
  <c r="C46" i="103"/>
  <c r="B46" i="103"/>
  <c r="L45" i="103"/>
  <c r="K45" i="103"/>
  <c r="I45" i="103"/>
  <c r="H45" i="103"/>
  <c r="F45" i="103"/>
  <c r="E45" i="103"/>
  <c r="D45" i="103"/>
  <c r="C45" i="103"/>
  <c r="B45" i="103"/>
  <c r="L44" i="103"/>
  <c r="K44" i="103"/>
  <c r="K33" i="103" s="1"/>
  <c r="M33" i="103" s="1"/>
  <c r="I44" i="103"/>
  <c r="I33" i="103" s="1"/>
  <c r="J33" i="103" s="1"/>
  <c r="H44" i="103"/>
  <c r="F44" i="103"/>
  <c r="F33" i="103" s="1"/>
  <c r="E44" i="103"/>
  <c r="E33" i="103" s="1"/>
  <c r="D44" i="103"/>
  <c r="C44" i="103"/>
  <c r="B44" i="103"/>
  <c r="L43" i="103"/>
  <c r="K43" i="103"/>
  <c r="I43" i="103"/>
  <c r="H43" i="103"/>
  <c r="F43" i="103"/>
  <c r="F18" i="103" s="1"/>
  <c r="E43" i="103"/>
  <c r="C43" i="103"/>
  <c r="B43" i="103"/>
  <c r="B18" i="103" s="1"/>
  <c r="D18" i="103" s="1"/>
  <c r="L42" i="103"/>
  <c r="K42" i="103"/>
  <c r="E42" i="103"/>
  <c r="G42" i="103" s="1"/>
  <c r="C42" i="103"/>
  <c r="L41" i="103"/>
  <c r="K41" i="103"/>
  <c r="J41" i="103"/>
  <c r="I41" i="103"/>
  <c r="H41" i="103"/>
  <c r="F41" i="103"/>
  <c r="E41" i="103"/>
  <c r="G41" i="103" s="1"/>
  <c r="C41" i="103"/>
  <c r="B41" i="103"/>
  <c r="L40" i="103"/>
  <c r="H40" i="103"/>
  <c r="E40" i="103"/>
  <c r="G40" i="103" s="1"/>
  <c r="D40" i="103"/>
  <c r="C40" i="103"/>
  <c r="B40" i="103"/>
  <c r="G39" i="103"/>
  <c r="C39" i="103"/>
  <c r="B39" i="103"/>
  <c r="L38" i="103"/>
  <c r="K38" i="103"/>
  <c r="J38" i="103"/>
  <c r="I38" i="103"/>
  <c r="H38" i="103"/>
  <c r="G38" i="103"/>
  <c r="C38" i="103"/>
  <c r="B38" i="103"/>
  <c r="C37" i="103"/>
  <c r="B37" i="103"/>
  <c r="C35" i="103"/>
  <c r="C50" i="103" s="1"/>
  <c r="B35" i="103"/>
  <c r="D34" i="103"/>
  <c r="D33" i="103"/>
  <c r="D29" i="103"/>
  <c r="D43" i="103" s="1"/>
  <c r="D27" i="103"/>
  <c r="D41" i="103" s="1"/>
  <c r="D25" i="103"/>
  <c r="D39" i="103" s="1"/>
  <c r="D24" i="103"/>
  <c r="D38" i="103" s="1"/>
  <c r="D23" i="103"/>
  <c r="D37" i="103" s="1"/>
  <c r="M19" i="103"/>
  <c r="M48" i="103" s="1"/>
  <c r="J19" i="103"/>
  <c r="G19" i="103"/>
  <c r="D19" i="103"/>
  <c r="E18" i="103"/>
  <c r="C18" i="103"/>
  <c r="M17" i="103"/>
  <c r="M46" i="103" s="1"/>
  <c r="J17" i="103"/>
  <c r="G17" i="103"/>
  <c r="D17" i="103"/>
  <c r="M16" i="103"/>
  <c r="M45" i="103" s="1"/>
  <c r="J16" i="103"/>
  <c r="G16" i="103"/>
  <c r="D16" i="103"/>
  <c r="M15" i="103"/>
  <c r="M44" i="103" s="1"/>
  <c r="J15" i="103"/>
  <c r="G15" i="103"/>
  <c r="D15" i="103"/>
  <c r="M14" i="103"/>
  <c r="M43" i="103" s="1"/>
  <c r="J14" i="103"/>
  <c r="G14" i="103"/>
  <c r="D14" i="103"/>
  <c r="M13" i="103"/>
  <c r="M42" i="103" s="1"/>
  <c r="J13" i="103"/>
  <c r="G13" i="103"/>
  <c r="D13" i="103"/>
  <c r="M12" i="103"/>
  <c r="M41" i="103" s="1"/>
  <c r="J12" i="103"/>
  <c r="G12" i="103"/>
  <c r="D12" i="103"/>
  <c r="M11" i="103"/>
  <c r="J11" i="103"/>
  <c r="G11" i="103"/>
  <c r="D11" i="103"/>
  <c r="M10" i="103"/>
  <c r="J10" i="103"/>
  <c r="G10" i="103"/>
  <c r="D10" i="103"/>
  <c r="M9" i="103"/>
  <c r="J9" i="103"/>
  <c r="G9" i="103"/>
  <c r="D9" i="103"/>
  <c r="D8" i="103" s="1"/>
  <c r="D20" i="103" s="1"/>
  <c r="L8" i="103"/>
  <c r="L20" i="103" s="1"/>
  <c r="K8" i="103"/>
  <c r="M8" i="103" s="1"/>
  <c r="I8" i="103"/>
  <c r="J8" i="103" s="1"/>
  <c r="J20" i="103" s="1"/>
  <c r="H8" i="103"/>
  <c r="H20" i="103" s="1"/>
  <c r="G8" i="103"/>
  <c r="G20" i="103" s="1"/>
  <c r="F8" i="103"/>
  <c r="F20" i="103" s="1"/>
  <c r="E8" i="103"/>
  <c r="E20" i="103" s="1"/>
  <c r="C8" i="103"/>
  <c r="C20" i="103" s="1"/>
  <c r="B8" i="103"/>
  <c r="B20" i="103" s="1"/>
  <c r="G55" i="105"/>
  <c r="G57" i="105" s="1"/>
  <c r="F55" i="105"/>
  <c r="F57" i="105" s="1"/>
  <c r="F54" i="105"/>
  <c r="G54" i="105" s="1"/>
  <c r="G53" i="105"/>
  <c r="G52" i="105"/>
  <c r="G51" i="105"/>
  <c r="G50" i="105"/>
  <c r="G49" i="105"/>
  <c r="G47" i="105"/>
  <c r="G46" i="105"/>
  <c r="G45" i="105"/>
  <c r="G44" i="105"/>
  <c r="G43" i="105"/>
  <c r="F43" i="105"/>
  <c r="G42" i="105"/>
  <c r="G38" i="105"/>
  <c r="G37" i="105"/>
  <c r="G36" i="105"/>
  <c r="G35" i="105"/>
  <c r="G32" i="105" s="1"/>
  <c r="G39" i="105" s="1"/>
  <c r="G56" i="105" s="1"/>
  <c r="G58" i="105" s="1"/>
  <c r="G34" i="105"/>
  <c r="G33" i="105"/>
  <c r="F32" i="105"/>
  <c r="F39" i="105" s="1"/>
  <c r="F56" i="105" s="1"/>
  <c r="F58" i="105" s="1"/>
  <c r="E32" i="105"/>
  <c r="G31" i="105"/>
  <c r="G30" i="105"/>
  <c r="G29" i="105"/>
  <c r="G28" i="105"/>
  <c r="G27" i="105"/>
  <c r="G25" i="105" s="1"/>
  <c r="G26" i="105"/>
  <c r="F25" i="105"/>
  <c r="E25" i="105"/>
  <c r="E39" i="105" s="1"/>
  <c r="E56" i="105" s="1"/>
  <c r="G21" i="105"/>
  <c r="G20" i="105"/>
  <c r="G19" i="105"/>
  <c r="G18" i="105"/>
  <c r="G17" i="105"/>
  <c r="G16" i="105"/>
  <c r="F15" i="105"/>
  <c r="E15" i="105"/>
  <c r="G14" i="105"/>
  <c r="G13" i="105"/>
  <c r="G12" i="105"/>
  <c r="G11" i="105"/>
  <c r="G10" i="105"/>
  <c r="G9" i="105"/>
  <c r="G8" i="105" s="1"/>
  <c r="F8" i="105"/>
  <c r="E8" i="105"/>
  <c r="E22" i="105" s="1"/>
  <c r="E55" i="105" s="1"/>
  <c r="L54" i="105"/>
  <c r="K54" i="105"/>
  <c r="M54" i="105" s="1"/>
  <c r="M53" i="105"/>
  <c r="L52" i="105"/>
  <c r="K52" i="105"/>
  <c r="M52" i="105" s="1"/>
  <c r="L51" i="105"/>
  <c r="K51" i="105"/>
  <c r="M51" i="105" s="1"/>
  <c r="M50" i="105"/>
  <c r="L50" i="105"/>
  <c r="M49" i="105"/>
  <c r="K47" i="105"/>
  <c r="L46" i="105"/>
  <c r="K46" i="105"/>
  <c r="L45" i="105"/>
  <c r="K45" i="105"/>
  <c r="M44" i="105"/>
  <c r="L44" i="105"/>
  <c r="K44" i="105"/>
  <c r="L43" i="105"/>
  <c r="K43" i="105"/>
  <c r="L42" i="105"/>
  <c r="K42" i="105"/>
  <c r="K41" i="105"/>
  <c r="K39" i="105"/>
  <c r="K56" i="105" s="1"/>
  <c r="M38" i="105"/>
  <c r="M37" i="105"/>
  <c r="M36" i="105"/>
  <c r="M35" i="105"/>
  <c r="M34" i="105"/>
  <c r="M32" i="105" s="1"/>
  <c r="M33" i="105"/>
  <c r="L32" i="105"/>
  <c r="K32" i="105"/>
  <c r="L31" i="105"/>
  <c r="M31" i="105" s="1"/>
  <c r="M47" i="105" s="1"/>
  <c r="M30" i="105"/>
  <c r="M25" i="105" s="1"/>
  <c r="M29" i="105"/>
  <c r="M45" i="105" s="1"/>
  <c r="M28" i="105"/>
  <c r="M27" i="105"/>
  <c r="M43" i="105" s="1"/>
  <c r="M26" i="105"/>
  <c r="M42" i="105" s="1"/>
  <c r="K25" i="105"/>
  <c r="L22" i="105"/>
  <c r="M21" i="105"/>
  <c r="M20" i="105"/>
  <c r="M19" i="105"/>
  <c r="M18" i="105"/>
  <c r="M17" i="105"/>
  <c r="M16" i="105"/>
  <c r="M15" i="105" s="1"/>
  <c r="M22" i="105" s="1"/>
  <c r="L15" i="105"/>
  <c r="K15" i="105"/>
  <c r="K22" i="105" s="1"/>
  <c r="K55" i="105" s="1"/>
  <c r="I54" i="105"/>
  <c r="H54" i="105"/>
  <c r="J54" i="105" s="1"/>
  <c r="J53" i="105"/>
  <c r="J52" i="105"/>
  <c r="H51" i="105"/>
  <c r="J51" i="105" s="1"/>
  <c r="J50" i="105"/>
  <c r="I50" i="105"/>
  <c r="I49" i="105"/>
  <c r="J49" i="105" s="1"/>
  <c r="J47" i="105"/>
  <c r="I47" i="105"/>
  <c r="H47" i="105"/>
  <c r="I45" i="105"/>
  <c r="H45" i="105"/>
  <c r="J44" i="105"/>
  <c r="I44" i="105"/>
  <c r="I43" i="105"/>
  <c r="H43" i="105"/>
  <c r="I42" i="105"/>
  <c r="H42" i="105"/>
  <c r="I41" i="105"/>
  <c r="J38" i="105"/>
  <c r="J37" i="105"/>
  <c r="J36" i="105"/>
  <c r="J35" i="105"/>
  <c r="J32" i="105" s="1"/>
  <c r="J39" i="105" s="1"/>
  <c r="J56" i="105" s="1"/>
  <c r="J34" i="105"/>
  <c r="J33" i="105"/>
  <c r="I32" i="105"/>
  <c r="I39" i="105" s="1"/>
  <c r="I56" i="105" s="1"/>
  <c r="H32" i="105"/>
  <c r="H39" i="105" s="1"/>
  <c r="H56" i="105" s="1"/>
  <c r="J31" i="105"/>
  <c r="J30" i="105"/>
  <c r="J29" i="105"/>
  <c r="J45" i="105" s="1"/>
  <c r="J28" i="105"/>
  <c r="J27" i="105"/>
  <c r="J26" i="105"/>
  <c r="J25" i="105"/>
  <c r="I25" i="105"/>
  <c r="H25" i="105"/>
  <c r="I22" i="105"/>
  <c r="J21" i="105"/>
  <c r="J15" i="105" s="1"/>
  <c r="J20" i="105"/>
  <c r="J19" i="105"/>
  <c r="J18" i="105"/>
  <c r="J17" i="105"/>
  <c r="J16" i="105"/>
  <c r="I15" i="105"/>
  <c r="H15" i="105"/>
  <c r="J14" i="105"/>
  <c r="J8" i="105" s="1"/>
  <c r="J13" i="105"/>
  <c r="J46" i="105" s="1"/>
  <c r="J12" i="105"/>
  <c r="J11" i="105"/>
  <c r="J10" i="105"/>
  <c r="J43" i="105" s="1"/>
  <c r="J9" i="105"/>
  <c r="J42" i="105" s="1"/>
  <c r="I8" i="105"/>
  <c r="H8" i="105"/>
  <c r="H41" i="105" s="1"/>
  <c r="M31" i="128"/>
  <c r="J31" i="128"/>
  <c r="G31" i="128"/>
  <c r="M29" i="128"/>
  <c r="J29" i="128"/>
  <c r="G29" i="128"/>
  <c r="M28" i="128"/>
  <c r="J28" i="128"/>
  <c r="G28" i="128"/>
  <c r="M26" i="128"/>
  <c r="J26" i="128"/>
  <c r="G26" i="128"/>
  <c r="M21" i="128"/>
  <c r="M12" i="128" s="1"/>
  <c r="L21" i="128"/>
  <c r="K21" i="128"/>
  <c r="J21" i="128"/>
  <c r="J12" i="128" s="1"/>
  <c r="I21" i="128"/>
  <c r="I12" i="128" s="1"/>
  <c r="H21" i="128"/>
  <c r="G21" i="128"/>
  <c r="F21" i="128"/>
  <c r="F12" i="128" s="1"/>
  <c r="E21" i="128"/>
  <c r="E12" i="128" s="1"/>
  <c r="K20" i="128"/>
  <c r="H20" i="128"/>
  <c r="E20" i="128"/>
  <c r="E11" i="128" s="1"/>
  <c r="L12" i="128"/>
  <c r="K12" i="128"/>
  <c r="H12" i="128"/>
  <c r="G12" i="128"/>
  <c r="G15" i="128" s="1"/>
  <c r="K11" i="128"/>
  <c r="H11" i="128"/>
  <c r="O37" i="129"/>
  <c r="N37" i="129"/>
  <c r="M37" i="129"/>
  <c r="J37" i="129"/>
  <c r="O36" i="129"/>
  <c r="P36" i="129" s="1"/>
  <c r="N36" i="129"/>
  <c r="O35" i="129"/>
  <c r="L34" i="129"/>
  <c r="J34" i="129"/>
  <c r="I34" i="129"/>
  <c r="H34" i="129"/>
  <c r="O34" i="129"/>
  <c r="P34" i="129" s="1"/>
  <c r="O33" i="129"/>
  <c r="P33" i="129" s="1"/>
  <c r="N33" i="129"/>
  <c r="M33" i="129"/>
  <c r="J33" i="129"/>
  <c r="O32" i="129"/>
  <c r="N32" i="129"/>
  <c r="J32" i="129"/>
  <c r="O31" i="129"/>
  <c r="N31" i="129"/>
  <c r="P31" i="129" s="1"/>
  <c r="M30" i="129"/>
  <c r="M38" i="129" s="1"/>
  <c r="L30" i="129"/>
  <c r="L38" i="129" s="1"/>
  <c r="K30" i="129"/>
  <c r="K38" i="129" s="1"/>
  <c r="K27" i="129" s="1"/>
  <c r="J30" i="129"/>
  <c r="J38" i="129" s="1"/>
  <c r="I30" i="129"/>
  <c r="I38" i="129" s="1"/>
  <c r="H30" i="129"/>
  <c r="H38" i="129" s="1"/>
  <c r="G38" i="129"/>
  <c r="F38" i="129"/>
  <c r="E38" i="129"/>
  <c r="D38" i="129"/>
  <c r="C38" i="129"/>
  <c r="B38" i="129"/>
  <c r="N28" i="129"/>
  <c r="L28" i="129"/>
  <c r="K28" i="129"/>
  <c r="I28" i="129"/>
  <c r="O27" i="129"/>
  <c r="O26" i="129"/>
  <c r="N26" i="129"/>
  <c r="M26" i="129"/>
  <c r="O25" i="129"/>
  <c r="N25" i="129"/>
  <c r="P25" i="129" s="1"/>
  <c r="P24" i="129"/>
  <c r="O24" i="129"/>
  <c r="N24" i="129"/>
  <c r="M24" i="129"/>
  <c r="M28" i="129" s="1"/>
  <c r="J24" i="129"/>
  <c r="I17" i="129"/>
  <c r="O16" i="129"/>
  <c r="O15" i="129"/>
  <c r="N15" i="129"/>
  <c r="P15" i="129" s="1"/>
  <c r="M15" i="129"/>
  <c r="O14" i="129"/>
  <c r="N14" i="129"/>
  <c r="O13" i="129"/>
  <c r="P13" i="129" s="1"/>
  <c r="N13" i="129"/>
  <c r="M13" i="129"/>
  <c r="J13" i="129"/>
  <c r="N12" i="129"/>
  <c r="P12" i="129" s="1"/>
  <c r="L12" i="129"/>
  <c r="O12" i="129" s="1"/>
  <c r="K12" i="129"/>
  <c r="M12" i="129" s="1"/>
  <c r="J12" i="129"/>
  <c r="I12" i="129"/>
  <c r="H12" i="129"/>
  <c r="O11" i="129"/>
  <c r="N11" i="129"/>
  <c r="M11" i="129"/>
  <c r="J11" i="129"/>
  <c r="N10" i="129"/>
  <c r="P10" i="129" s="1"/>
  <c r="M10" i="129"/>
  <c r="J10" i="129"/>
  <c r="L9" i="129"/>
  <c r="L17" i="129" s="1"/>
  <c r="K9" i="129"/>
  <c r="K17" i="129" s="1"/>
  <c r="J9" i="129"/>
  <c r="P11" i="129" l="1"/>
  <c r="P14" i="129"/>
  <c r="P26" i="129"/>
  <c r="P32" i="129"/>
  <c r="P37" i="129"/>
  <c r="O9" i="116"/>
  <c r="F27" i="116"/>
  <c r="M23" i="103"/>
  <c r="M35" i="103" s="1"/>
  <c r="M50" i="103" s="1"/>
  <c r="M52" i="103" s="1"/>
  <c r="F22" i="105"/>
  <c r="G15" i="105"/>
  <c r="G22" i="105" s="1"/>
  <c r="F35" i="115"/>
  <c r="J35" i="115"/>
  <c r="B27" i="115"/>
  <c r="B43" i="115" s="1"/>
  <c r="B62" i="115" s="1"/>
  <c r="B64" i="115" s="1"/>
  <c r="F27" i="115"/>
  <c r="F43" i="115" s="1"/>
  <c r="F62" i="115" s="1"/>
  <c r="F64" i="115" s="1"/>
  <c r="J27" i="115"/>
  <c r="B35" i="115"/>
  <c r="G24" i="115"/>
  <c r="C27" i="115"/>
  <c r="G27" i="115"/>
  <c r="K27" i="115"/>
  <c r="K43" i="115" s="1"/>
  <c r="K62" i="115" s="1"/>
  <c r="K64" i="115" s="1"/>
  <c r="D35" i="115"/>
  <c r="D43" i="115" s="1"/>
  <c r="D62" i="115" s="1"/>
  <c r="D64" i="115" s="1"/>
  <c r="H35" i="115"/>
  <c r="H43" i="115" s="1"/>
  <c r="H62" i="115" s="1"/>
  <c r="H64" i="115" s="1"/>
  <c r="L35" i="115"/>
  <c r="L43" i="115" s="1"/>
  <c r="L62" i="115" s="1"/>
  <c r="L64" i="115" s="1"/>
  <c r="N53" i="115"/>
  <c r="E35" i="115"/>
  <c r="I35" i="115"/>
  <c r="M35" i="115"/>
  <c r="O53" i="115"/>
  <c r="E27" i="115"/>
  <c r="N27" i="115" s="1"/>
  <c r="I27" i="115"/>
  <c r="M27" i="115"/>
  <c r="J43" i="115"/>
  <c r="J62" i="115" s="1"/>
  <c r="J64" i="115" s="1"/>
  <c r="G35" i="115"/>
  <c r="G43" i="115" s="1"/>
  <c r="G62" i="115" s="1"/>
  <c r="G64" i="115" s="1"/>
  <c r="N8" i="115"/>
  <c r="D24" i="115"/>
  <c r="H24" i="115"/>
  <c r="L24" i="115"/>
  <c r="N45" i="115"/>
  <c r="O8" i="115"/>
  <c r="E24" i="115"/>
  <c r="I24" i="115"/>
  <c r="M24" i="115"/>
  <c r="O45" i="115"/>
  <c r="O61" i="115" s="1"/>
  <c r="O63" i="115" s="1"/>
  <c r="K24" i="115"/>
  <c r="N16" i="115"/>
  <c r="B24" i="115"/>
  <c r="F24" i="115"/>
  <c r="J24" i="115"/>
  <c r="I18" i="103"/>
  <c r="I47" i="103" s="1"/>
  <c r="H28" i="103"/>
  <c r="J28" i="103" s="1"/>
  <c r="J52" i="103"/>
  <c r="H52" i="103"/>
  <c r="J40" i="103"/>
  <c r="L35" i="103"/>
  <c r="L50" i="103" s="1"/>
  <c r="L52" i="103" s="1"/>
  <c r="K18" i="103"/>
  <c r="G33" i="103"/>
  <c r="E47" i="103"/>
  <c r="E52" i="103"/>
  <c r="G45" i="103"/>
  <c r="F35" i="103"/>
  <c r="F50" i="103" s="1"/>
  <c r="G44" i="103"/>
  <c r="G46" i="103"/>
  <c r="M18" i="103"/>
  <c r="M47" i="103" s="1"/>
  <c r="G18" i="103"/>
  <c r="F47" i="103"/>
  <c r="G47" i="103" s="1"/>
  <c r="K52" i="103"/>
  <c r="C52" i="103"/>
  <c r="I52" i="103"/>
  <c r="H18" i="103"/>
  <c r="L18" i="103"/>
  <c r="L47" i="103" s="1"/>
  <c r="B28" i="103"/>
  <c r="D35" i="103"/>
  <c r="G43" i="103"/>
  <c r="G52" i="103" s="1"/>
  <c r="K47" i="103"/>
  <c r="K20" i="103"/>
  <c r="B52" i="103"/>
  <c r="I20" i="103"/>
  <c r="M20" i="103"/>
  <c r="E58" i="105"/>
  <c r="F41" i="105"/>
  <c r="K58" i="105"/>
  <c r="M39" i="105"/>
  <c r="M56" i="105" s="1"/>
  <c r="L25" i="105"/>
  <c r="L39" i="105" s="1"/>
  <c r="M46" i="105"/>
  <c r="I55" i="105"/>
  <c r="I58" i="105" s="1"/>
  <c r="J41" i="105"/>
  <c r="J22" i="105"/>
  <c r="J55" i="105" s="1"/>
  <c r="H22" i="105"/>
  <c r="H55" i="105" s="1"/>
  <c r="L18" i="128"/>
  <c r="L24" i="128" s="1"/>
  <c r="M15" i="128"/>
  <c r="M18" i="128" s="1"/>
  <c r="M24" i="128" s="1"/>
  <c r="L15" i="128"/>
  <c r="G24" i="128"/>
  <c r="G33" i="128" s="1"/>
  <c r="G35" i="128" s="1"/>
  <c r="N27" i="129"/>
  <c r="P27" i="129" s="1"/>
  <c r="K16" i="129"/>
  <c r="M27" i="129"/>
  <c r="N30" i="129"/>
  <c r="O30" i="129"/>
  <c r="O38" i="129" s="1"/>
  <c r="M9" i="129"/>
  <c r="M17" i="129" s="1"/>
  <c r="C46" i="110"/>
  <c r="B46" i="110"/>
  <c r="K33" i="107"/>
  <c r="P32" i="107"/>
  <c r="O32" i="107"/>
  <c r="M32" i="107"/>
  <c r="L32" i="107"/>
  <c r="K32" i="107"/>
  <c r="K34" i="107" s="1"/>
  <c r="J32" i="107"/>
  <c r="I32" i="107"/>
  <c r="G32" i="107"/>
  <c r="F32" i="107"/>
  <c r="F34" i="107" s="1"/>
  <c r="E32" i="107"/>
  <c r="L31" i="107"/>
  <c r="L33" i="107" s="1"/>
  <c r="K31" i="107"/>
  <c r="I31" i="107"/>
  <c r="I33" i="107" s="1"/>
  <c r="H31" i="107"/>
  <c r="H33" i="107" s="1"/>
  <c r="F31" i="107"/>
  <c r="F33" i="107" s="1"/>
  <c r="E31" i="107"/>
  <c r="E33" i="107" s="1"/>
  <c r="C31" i="107"/>
  <c r="C33" i="107" s="1"/>
  <c r="C34" i="107" s="1"/>
  <c r="B31" i="107"/>
  <c r="B33" i="107" s="1"/>
  <c r="O30" i="107"/>
  <c r="P30" i="107" s="1"/>
  <c r="N30" i="107"/>
  <c r="M30" i="107"/>
  <c r="J30" i="107"/>
  <c r="G30" i="107"/>
  <c r="O29" i="107"/>
  <c r="N29" i="107"/>
  <c r="P29" i="107" s="1"/>
  <c r="M29" i="107"/>
  <c r="J29" i="107"/>
  <c r="G29" i="107"/>
  <c r="O28" i="107"/>
  <c r="N28" i="107"/>
  <c r="M28" i="107"/>
  <c r="M31" i="107" s="1"/>
  <c r="M33" i="107" s="1"/>
  <c r="J28" i="107"/>
  <c r="J31" i="107" s="1"/>
  <c r="J33" i="107" s="1"/>
  <c r="G28" i="107"/>
  <c r="O27" i="107"/>
  <c r="N27" i="107"/>
  <c r="M27" i="107"/>
  <c r="J27" i="107"/>
  <c r="G27" i="107"/>
  <c r="O26" i="107"/>
  <c r="P26" i="107" s="1"/>
  <c r="N26" i="107"/>
  <c r="M26" i="107"/>
  <c r="J26" i="107"/>
  <c r="G26" i="107"/>
  <c r="O25" i="107"/>
  <c r="N25" i="107"/>
  <c r="N31" i="107" s="1"/>
  <c r="N33" i="107" s="1"/>
  <c r="J25" i="107"/>
  <c r="G25" i="107"/>
  <c r="D31" i="107"/>
  <c r="D33" i="107" s="1"/>
  <c r="H23" i="107"/>
  <c r="H32" i="107" s="1"/>
  <c r="H34" i="107" s="1"/>
  <c r="E23" i="107"/>
  <c r="B23" i="107"/>
  <c r="B32" i="107" s="1"/>
  <c r="B34" i="107" s="1"/>
  <c r="O22" i="107"/>
  <c r="N22" i="107"/>
  <c r="M22" i="107"/>
  <c r="M13" i="107" s="1"/>
  <c r="J22" i="107"/>
  <c r="J13" i="107" s="1"/>
  <c r="G22" i="107"/>
  <c r="O21" i="107"/>
  <c r="N21" i="107"/>
  <c r="P21" i="107" s="1"/>
  <c r="M21" i="107"/>
  <c r="J21" i="107"/>
  <c r="G21" i="107"/>
  <c r="O20" i="107"/>
  <c r="N20" i="107"/>
  <c r="M20" i="107"/>
  <c r="M12" i="107" s="1"/>
  <c r="J20" i="107"/>
  <c r="J12" i="107" s="1"/>
  <c r="G20" i="107"/>
  <c r="G11" i="107" s="1"/>
  <c r="N19" i="107"/>
  <c r="P19" i="107" s="1"/>
  <c r="P18" i="107"/>
  <c r="N18" i="107"/>
  <c r="O17" i="107"/>
  <c r="N17" i="107"/>
  <c r="M17" i="107"/>
  <c r="J17" i="107"/>
  <c r="G17" i="107"/>
  <c r="M14" i="107"/>
  <c r="L14" i="107"/>
  <c r="L13" i="107"/>
  <c r="K13" i="107"/>
  <c r="I13" i="107"/>
  <c r="H13" i="107"/>
  <c r="G13" i="107"/>
  <c r="F13" i="107"/>
  <c r="E13" i="107"/>
  <c r="O13" i="107"/>
  <c r="B13" i="107"/>
  <c r="L12" i="107"/>
  <c r="K12" i="107"/>
  <c r="I12" i="107"/>
  <c r="H12" i="107"/>
  <c r="F12" i="107"/>
  <c r="E12" i="107"/>
  <c r="B12" i="107"/>
  <c r="N12" i="107" s="1"/>
  <c r="L11" i="107"/>
  <c r="K11" i="107"/>
  <c r="J11" i="107"/>
  <c r="I11" i="107"/>
  <c r="H11" i="107"/>
  <c r="F11" i="107"/>
  <c r="E11" i="107"/>
  <c r="B11" i="107"/>
  <c r="B14" i="107" s="1"/>
  <c r="O10" i="107"/>
  <c r="H10" i="107"/>
  <c r="E10" i="107"/>
  <c r="B10" i="107"/>
  <c r="O9" i="107"/>
  <c r="O14" i="107" s="1"/>
  <c r="K9" i="107"/>
  <c r="H9" i="107"/>
  <c r="E9" i="107"/>
  <c r="B9" i="107"/>
  <c r="N9" i="107" s="1"/>
  <c r="P9" i="107" s="1"/>
  <c r="O8" i="107"/>
  <c r="K8" i="107"/>
  <c r="H8" i="107"/>
  <c r="H14" i="107" s="1"/>
  <c r="E8" i="107"/>
  <c r="E14" i="107" s="1"/>
  <c r="B8" i="107"/>
  <c r="F45" i="109"/>
  <c r="L43" i="109"/>
  <c r="L45" i="109" s="1"/>
  <c r="I43" i="109"/>
  <c r="I45" i="109" s="1"/>
  <c r="O42" i="109"/>
  <c r="N42" i="109"/>
  <c r="M42" i="109"/>
  <c r="J42" i="109"/>
  <c r="G42" i="109"/>
  <c r="D42" i="109"/>
  <c r="O41" i="109"/>
  <c r="N41" i="109"/>
  <c r="P41" i="109" s="1"/>
  <c r="M41" i="109"/>
  <c r="J41" i="109"/>
  <c r="D41" i="109"/>
  <c r="O40" i="109"/>
  <c r="N40" i="109"/>
  <c r="P40" i="109" s="1"/>
  <c r="J40" i="109"/>
  <c r="G40" i="109"/>
  <c r="D40" i="109"/>
  <c r="O39" i="109"/>
  <c r="N39" i="109"/>
  <c r="P39" i="109" s="1"/>
  <c r="M39" i="109"/>
  <c r="J39" i="109"/>
  <c r="G39" i="109"/>
  <c r="D39" i="109"/>
  <c r="M38" i="109"/>
  <c r="K38" i="109"/>
  <c r="K45" i="109" s="1"/>
  <c r="H38" i="109"/>
  <c r="J38" i="109" s="1"/>
  <c r="J45" i="109" s="1"/>
  <c r="E45" i="109"/>
  <c r="C38" i="109"/>
  <c r="O38" i="109" s="1"/>
  <c r="B38" i="109"/>
  <c r="B45" i="109" s="1"/>
  <c r="O37" i="109"/>
  <c r="N37" i="109"/>
  <c r="M37" i="109"/>
  <c r="J37" i="109"/>
  <c r="G37" i="109"/>
  <c r="D37" i="109"/>
  <c r="O36" i="109"/>
  <c r="N36" i="109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M34" i="109"/>
  <c r="J34" i="109"/>
  <c r="G34" i="109"/>
  <c r="D34" i="109"/>
  <c r="N33" i="109"/>
  <c r="M33" i="109"/>
  <c r="G33" i="109"/>
  <c r="C33" i="109"/>
  <c r="O33" i="109" s="1"/>
  <c r="O30" i="109"/>
  <c r="N30" i="109"/>
  <c r="P30" i="109" s="1"/>
  <c r="M30" i="109"/>
  <c r="J30" i="109"/>
  <c r="G30" i="109"/>
  <c r="D30" i="109"/>
  <c r="O29" i="109"/>
  <c r="N29" i="109"/>
  <c r="M29" i="109"/>
  <c r="J29" i="109"/>
  <c r="G29" i="109"/>
  <c r="D29" i="109"/>
  <c r="O28" i="109"/>
  <c r="N28" i="109"/>
  <c r="M28" i="109"/>
  <c r="J28" i="109"/>
  <c r="G28" i="109"/>
  <c r="D28" i="109"/>
  <c r="O27" i="109"/>
  <c r="N27" i="109"/>
  <c r="M27" i="109"/>
  <c r="J27" i="109"/>
  <c r="G27" i="109"/>
  <c r="D27" i="109"/>
  <c r="L26" i="109"/>
  <c r="L31" i="109" s="1"/>
  <c r="L44" i="109" s="1"/>
  <c r="K26" i="109"/>
  <c r="K31" i="109" s="1"/>
  <c r="K44" i="109" s="1"/>
  <c r="I26" i="109"/>
  <c r="H26" i="109"/>
  <c r="F26" i="109"/>
  <c r="C26" i="109"/>
  <c r="C31" i="109" s="1"/>
  <c r="C44" i="109" s="1"/>
  <c r="B26" i="109"/>
  <c r="N25" i="109"/>
  <c r="L25" i="109"/>
  <c r="O25" i="109" s="1"/>
  <c r="J25" i="109"/>
  <c r="G25" i="109"/>
  <c r="D25" i="109"/>
  <c r="O24" i="109"/>
  <c r="N24" i="109"/>
  <c r="J24" i="109"/>
  <c r="G24" i="109"/>
  <c r="D24" i="109"/>
  <c r="O23" i="109"/>
  <c r="N23" i="109"/>
  <c r="M23" i="109"/>
  <c r="J23" i="109"/>
  <c r="G23" i="109"/>
  <c r="D23" i="109"/>
  <c r="O22" i="109"/>
  <c r="N22" i="109"/>
  <c r="J22" i="109"/>
  <c r="J21" i="109" s="1"/>
  <c r="G22" i="109"/>
  <c r="D22" i="109"/>
  <c r="I21" i="109"/>
  <c r="H21" i="109"/>
  <c r="H31" i="109" s="1"/>
  <c r="H44" i="109" s="1"/>
  <c r="F21" i="109"/>
  <c r="F31" i="109" s="1"/>
  <c r="F44" i="109" s="1"/>
  <c r="F46" i="109" s="1"/>
  <c r="C21" i="109"/>
  <c r="B21" i="109"/>
  <c r="B31" i="109" s="1"/>
  <c r="B44" i="109" s="1"/>
  <c r="B46" i="109" s="1"/>
  <c r="O17" i="109"/>
  <c r="N17" i="109"/>
  <c r="P17" i="109" s="1"/>
  <c r="M17" i="109"/>
  <c r="J17" i="109"/>
  <c r="G17" i="109"/>
  <c r="D17" i="109"/>
  <c r="O16" i="109"/>
  <c r="N16" i="109"/>
  <c r="M16" i="109"/>
  <c r="J16" i="109"/>
  <c r="G16" i="109"/>
  <c r="D16" i="109"/>
  <c r="O15" i="109"/>
  <c r="N15" i="109"/>
  <c r="P15" i="109" s="1"/>
  <c r="M15" i="109"/>
  <c r="J15" i="109"/>
  <c r="G15" i="109"/>
  <c r="D15" i="109"/>
  <c r="O14" i="109"/>
  <c r="N14" i="109"/>
  <c r="M14" i="109"/>
  <c r="J14" i="109"/>
  <c r="G14" i="109"/>
  <c r="D14" i="109"/>
  <c r="L13" i="109"/>
  <c r="L18" i="109" s="1"/>
  <c r="K13" i="109"/>
  <c r="K18" i="109" s="1"/>
  <c r="I13" i="109"/>
  <c r="H13" i="109"/>
  <c r="F13" i="109"/>
  <c r="C13" i="109"/>
  <c r="B13" i="109"/>
  <c r="N12" i="109"/>
  <c r="J12" i="109"/>
  <c r="G12" i="109"/>
  <c r="D12" i="109"/>
  <c r="O11" i="109"/>
  <c r="N11" i="109"/>
  <c r="P11" i="109" s="1"/>
  <c r="J11" i="109"/>
  <c r="G11" i="109"/>
  <c r="D11" i="109"/>
  <c r="O10" i="109"/>
  <c r="N10" i="109"/>
  <c r="M10" i="109"/>
  <c r="J10" i="109"/>
  <c r="G10" i="109"/>
  <c r="D10" i="109"/>
  <c r="O9" i="109"/>
  <c r="N9" i="109"/>
  <c r="J9" i="109"/>
  <c r="G9" i="109"/>
  <c r="D9" i="109"/>
  <c r="I8" i="109"/>
  <c r="I18" i="109" s="1"/>
  <c r="H8" i="109"/>
  <c r="F8" i="109"/>
  <c r="C8" i="109"/>
  <c r="C18" i="109" s="1"/>
  <c r="B8" i="109"/>
  <c r="B18" i="109" s="1"/>
  <c r="O31" i="107" l="1"/>
  <c r="P17" i="107"/>
  <c r="P27" i="107"/>
  <c r="P33" i="109"/>
  <c r="G26" i="109"/>
  <c r="G8" i="109"/>
  <c r="P10" i="109"/>
  <c r="N35" i="115"/>
  <c r="N43" i="115" s="1"/>
  <c r="N62" i="115" s="1"/>
  <c r="O27" i="115"/>
  <c r="O27" i="116"/>
  <c r="P9" i="116"/>
  <c r="P27" i="116" s="1"/>
  <c r="H57" i="105"/>
  <c r="H58" i="105" s="1"/>
  <c r="J57" i="105"/>
  <c r="J58" i="105" s="1"/>
  <c r="P27" i="115"/>
  <c r="C43" i="115"/>
  <c r="C62" i="115" s="1"/>
  <c r="C64" i="115" s="1"/>
  <c r="O35" i="115"/>
  <c r="O43" i="115" s="1"/>
  <c r="O62" i="115" s="1"/>
  <c r="O64" i="115" s="1"/>
  <c r="M43" i="115"/>
  <c r="M62" i="115" s="1"/>
  <c r="M64" i="115" s="1"/>
  <c r="P8" i="115"/>
  <c r="I43" i="115"/>
  <c r="I62" i="115" s="1"/>
  <c r="I64" i="115" s="1"/>
  <c r="P53" i="115"/>
  <c r="E43" i="115"/>
  <c r="E62" i="115" s="1"/>
  <c r="E64" i="115" s="1"/>
  <c r="N24" i="115"/>
  <c r="P16" i="115"/>
  <c r="P45" i="115"/>
  <c r="P61" i="115" s="1"/>
  <c r="P63" i="115" s="1"/>
  <c r="N61" i="115"/>
  <c r="N63" i="115" s="1"/>
  <c r="F52" i="103"/>
  <c r="B42" i="103"/>
  <c r="D28" i="103"/>
  <c r="D42" i="103" s="1"/>
  <c r="D50" i="103"/>
  <c r="D52" i="103" s="1"/>
  <c r="J18" i="103"/>
  <c r="J47" i="103" s="1"/>
  <c r="H47" i="103"/>
  <c r="H42" i="103"/>
  <c r="L58" i="105"/>
  <c r="L56" i="105"/>
  <c r="L55" i="105"/>
  <c r="M55" i="105"/>
  <c r="P30" i="129"/>
  <c r="P38" i="129" s="1"/>
  <c r="N38" i="129"/>
  <c r="M16" i="129"/>
  <c r="N16" i="129"/>
  <c r="P16" i="129" s="1"/>
  <c r="O12" i="107"/>
  <c r="N10" i="107"/>
  <c r="P10" i="107" s="1"/>
  <c r="P14" i="107" s="1"/>
  <c r="O11" i="107"/>
  <c r="G31" i="107"/>
  <c r="G33" i="107" s="1"/>
  <c r="G34" i="107" s="1"/>
  <c r="P25" i="107"/>
  <c r="N8" i="107"/>
  <c r="P8" i="107" s="1"/>
  <c r="M11" i="107"/>
  <c r="N13" i="107"/>
  <c r="P20" i="107"/>
  <c r="P28" i="107"/>
  <c r="I34" i="107"/>
  <c r="E34" i="107"/>
  <c r="J34" i="107"/>
  <c r="N11" i="107"/>
  <c r="P11" i="107" s="1"/>
  <c r="P22" i="107"/>
  <c r="O33" i="107"/>
  <c r="O34" i="107" s="1"/>
  <c r="P12" i="107"/>
  <c r="P13" i="107"/>
  <c r="G12" i="107"/>
  <c r="D8" i="109"/>
  <c r="P9" i="109"/>
  <c r="M13" i="109"/>
  <c r="M18" i="109" s="1"/>
  <c r="D21" i="109"/>
  <c r="P28" i="109"/>
  <c r="P37" i="109"/>
  <c r="P42" i="109"/>
  <c r="N13" i="109"/>
  <c r="D13" i="109"/>
  <c r="P14" i="109"/>
  <c r="P16" i="109"/>
  <c r="P23" i="109"/>
  <c r="P27" i="109"/>
  <c r="P29" i="109"/>
  <c r="P34" i="109"/>
  <c r="P36" i="109"/>
  <c r="P13" i="109"/>
  <c r="O13" i="109"/>
  <c r="M25" i="109"/>
  <c r="G38" i="109"/>
  <c r="G45" i="109" s="1"/>
  <c r="O21" i="109"/>
  <c r="O31" i="109" s="1"/>
  <c r="O44" i="109" s="1"/>
  <c r="I31" i="109"/>
  <c r="I44" i="109" s="1"/>
  <c r="I46" i="109" s="1"/>
  <c r="G21" i="109"/>
  <c r="K46" i="109"/>
  <c r="J26" i="109"/>
  <c r="J31" i="109" s="1"/>
  <c r="J44" i="109" s="1"/>
  <c r="J46" i="109" s="1"/>
  <c r="M26" i="109"/>
  <c r="M31" i="109" s="1"/>
  <c r="M44" i="109" s="1"/>
  <c r="D26" i="109"/>
  <c r="D31" i="109" s="1"/>
  <c r="D44" i="109" s="1"/>
  <c r="M45" i="109"/>
  <c r="C45" i="109"/>
  <c r="C46" i="109" s="1"/>
  <c r="L12" i="109"/>
  <c r="H18" i="109"/>
  <c r="F18" i="109"/>
  <c r="N8" i="109"/>
  <c r="N18" i="109" s="1"/>
  <c r="J13" i="109"/>
  <c r="G13" i="109"/>
  <c r="G18" i="109" s="1"/>
  <c r="E44" i="109"/>
  <c r="E46" i="109" s="1"/>
  <c r="P22" i="109"/>
  <c r="P24" i="109"/>
  <c r="N26" i="109"/>
  <c r="D18" i="109"/>
  <c r="J8" i="109"/>
  <c r="J18" i="109" s="1"/>
  <c r="P25" i="109"/>
  <c r="O8" i="109"/>
  <c r="O18" i="109" s="1"/>
  <c r="N21" i="109"/>
  <c r="N38" i="109"/>
  <c r="P38" i="109" s="1"/>
  <c r="H45" i="109"/>
  <c r="N45" i="109" s="1"/>
  <c r="L46" i="109"/>
  <c r="D33" i="109"/>
  <c r="D38" i="109"/>
  <c r="O26" i="109"/>
  <c r="G31" i="109" l="1"/>
  <c r="G44" i="109" s="1"/>
  <c r="P35" i="115"/>
  <c r="P43" i="115" s="1"/>
  <c r="P62" i="115" s="1"/>
  <c r="P64" i="115" s="1"/>
  <c r="P24" i="115"/>
  <c r="N64" i="115"/>
  <c r="M58" i="105"/>
  <c r="P31" i="107"/>
  <c r="P33" i="107" s="1"/>
  <c r="P34" i="107" s="1"/>
  <c r="O45" i="109"/>
  <c r="O46" i="109" s="1"/>
  <c r="P26" i="109"/>
  <c r="G46" i="109"/>
  <c r="H46" i="109"/>
  <c r="M46" i="109"/>
  <c r="M12" i="109"/>
  <c r="O12" i="109"/>
  <c r="P12" i="109" s="1"/>
  <c r="D45" i="109"/>
  <c r="P21" i="109"/>
  <c r="N31" i="109"/>
  <c r="N44" i="109" s="1"/>
  <c r="N46" i="109" s="1"/>
  <c r="P8" i="109"/>
  <c r="P18" i="109" s="1"/>
  <c r="B18" i="131"/>
  <c r="C18" i="131"/>
  <c r="B19" i="131"/>
  <c r="C19" i="131"/>
  <c r="D19" i="131"/>
  <c r="B20" i="131"/>
  <c r="C20" i="131"/>
  <c r="D20" i="131"/>
  <c r="P31" i="109" l="1"/>
  <c r="P44" i="109" s="1"/>
  <c r="P45" i="109"/>
  <c r="P46" i="109" s="1"/>
  <c r="D46" i="109"/>
  <c r="O9" i="128"/>
  <c r="O10" i="128"/>
  <c r="O11" i="128"/>
  <c r="P17" i="128"/>
  <c r="P18" i="128"/>
  <c r="N17" i="128"/>
  <c r="N18" i="128"/>
  <c r="N19" i="128"/>
  <c r="P19" i="128" s="1"/>
  <c r="N15" i="128"/>
  <c r="O15" i="128"/>
  <c r="N9" i="128"/>
  <c r="N10" i="128"/>
  <c r="P15" i="128" l="1"/>
  <c r="P9" i="128"/>
  <c r="P10" i="128"/>
  <c r="G32" i="128" l="1"/>
  <c r="G23" i="128" s="1"/>
  <c r="G14" i="128" s="1"/>
  <c r="G17" i="128" s="1"/>
  <c r="F32" i="128"/>
  <c r="F23" i="128" s="1"/>
  <c r="F14" i="128" s="1"/>
  <c r="J32" i="128"/>
  <c r="J23" i="128" s="1"/>
  <c r="J14" i="128" s="1"/>
  <c r="I32" i="128"/>
  <c r="I23" i="128" s="1"/>
  <c r="I14" i="128" s="1"/>
  <c r="I34" i="128"/>
  <c r="H32" i="128"/>
  <c r="H23" i="128" s="1"/>
  <c r="H14" i="128" s="1"/>
  <c r="E32" i="128"/>
  <c r="E23" i="128" s="1"/>
  <c r="E14" i="128" s="1"/>
  <c r="E34" i="128"/>
  <c r="P39" i="129"/>
  <c r="P40" i="129"/>
  <c r="P41" i="129" s="1"/>
  <c r="O39" i="129"/>
  <c r="O40" i="129"/>
  <c r="N39" i="129"/>
  <c r="N41" i="129" s="1"/>
  <c r="N40" i="129"/>
  <c r="M39" i="129"/>
  <c r="M40" i="129"/>
  <c r="M41" i="129"/>
  <c r="L39" i="129"/>
  <c r="L40" i="129"/>
  <c r="L41" i="129" s="1"/>
  <c r="K39" i="129"/>
  <c r="K41" i="129" s="1"/>
  <c r="K40" i="129"/>
  <c r="J39" i="129"/>
  <c r="J41" i="129" s="1"/>
  <c r="J40" i="129"/>
  <c r="I39" i="129"/>
  <c r="I40" i="129"/>
  <c r="I41" i="129"/>
  <c r="H39" i="129"/>
  <c r="H40" i="129"/>
  <c r="H41" i="129"/>
  <c r="G39" i="129"/>
  <c r="G40" i="129"/>
  <c r="F39" i="129"/>
  <c r="F41" i="129" s="1"/>
  <c r="F40" i="129"/>
  <c r="E39" i="129"/>
  <c r="E40" i="129"/>
  <c r="E41" i="129"/>
  <c r="D39" i="129"/>
  <c r="D40" i="129"/>
  <c r="D41" i="129"/>
  <c r="C39" i="129"/>
  <c r="C41" i="129" s="1"/>
  <c r="C40" i="129"/>
  <c r="B39" i="129"/>
  <c r="B40" i="129"/>
  <c r="C30" i="114"/>
  <c r="D30" i="114"/>
  <c r="E30" i="114"/>
  <c r="F30" i="114"/>
  <c r="G30" i="114"/>
  <c r="H30" i="114"/>
  <c r="I30" i="114"/>
  <c r="J30" i="114"/>
  <c r="K30" i="114"/>
  <c r="L30" i="114"/>
  <c r="M30" i="114"/>
  <c r="N30" i="114"/>
  <c r="O30" i="114"/>
  <c r="P30" i="114"/>
  <c r="B30" i="114"/>
  <c r="D18" i="131"/>
  <c r="D13" i="131"/>
  <c r="L26" i="113"/>
  <c r="L28" i="113"/>
  <c r="K26" i="113"/>
  <c r="K28" i="113"/>
  <c r="I26" i="113"/>
  <c r="I28" i="113"/>
  <c r="H26" i="113"/>
  <c r="H28" i="113" s="1"/>
  <c r="G26" i="113"/>
  <c r="G28" i="113"/>
  <c r="F26" i="113"/>
  <c r="F28" i="113"/>
  <c r="E26" i="113"/>
  <c r="E28" i="113"/>
  <c r="C26" i="113"/>
  <c r="C28" i="113"/>
  <c r="B26" i="113"/>
  <c r="B28" i="113"/>
  <c r="O25" i="113"/>
  <c r="N25" i="113"/>
  <c r="P25" i="113" s="1"/>
  <c r="O24" i="113"/>
  <c r="N24" i="113"/>
  <c r="P24" i="113" s="1"/>
  <c r="P26" i="113" s="1"/>
  <c r="P28" i="113" s="1"/>
  <c r="O23" i="113"/>
  <c r="O26" i="113" s="1"/>
  <c r="N23" i="113"/>
  <c r="M23" i="113"/>
  <c r="M26" i="113"/>
  <c r="M28" i="113"/>
  <c r="J23" i="113"/>
  <c r="J26" i="113" s="1"/>
  <c r="J28" i="113" s="1"/>
  <c r="J29" i="113" s="1"/>
  <c r="G23" i="113"/>
  <c r="D23" i="113"/>
  <c r="D26" i="113"/>
  <c r="D28" i="113"/>
  <c r="O22" i="113"/>
  <c r="P22" i="113" s="1"/>
  <c r="N22" i="113"/>
  <c r="M22" i="113"/>
  <c r="J22" i="113"/>
  <c r="G22" i="113"/>
  <c r="D22" i="113"/>
  <c r="L20" i="113"/>
  <c r="L27" i="113"/>
  <c r="K20" i="113"/>
  <c r="K27" i="113"/>
  <c r="I27" i="113"/>
  <c r="I29" i="113" s="1"/>
  <c r="H27" i="113"/>
  <c r="H29" i="113" s="1"/>
  <c r="F20" i="113"/>
  <c r="F27" i="113"/>
  <c r="E20" i="113"/>
  <c r="E27" i="113"/>
  <c r="C20" i="113"/>
  <c r="C27" i="113"/>
  <c r="C29" i="113"/>
  <c r="B20" i="113"/>
  <c r="B27" i="113"/>
  <c r="O19" i="113"/>
  <c r="N19" i="113"/>
  <c r="P19" i="113"/>
  <c r="M19" i="113"/>
  <c r="J19" i="113"/>
  <c r="G19" i="113"/>
  <c r="D19" i="113"/>
  <c r="O18" i="113"/>
  <c r="N18" i="113"/>
  <c r="P18" i="113" s="1"/>
  <c r="P20" i="113" s="1"/>
  <c r="P27" i="113" s="1"/>
  <c r="M18" i="113"/>
  <c r="J18" i="113"/>
  <c r="G18" i="113"/>
  <c r="O17" i="113"/>
  <c r="O20" i="113"/>
  <c r="O27" i="113" s="1"/>
  <c r="N17" i="113"/>
  <c r="P17" i="113"/>
  <c r="M17" i="113"/>
  <c r="M20" i="113"/>
  <c r="J17" i="113"/>
  <c r="G17" i="113"/>
  <c r="G20" i="113"/>
  <c r="G27" i="113"/>
  <c r="D17" i="113"/>
  <c r="D20" i="113"/>
  <c r="D27" i="113"/>
  <c r="D29" i="113"/>
  <c r="O16" i="113"/>
  <c r="N16" i="113"/>
  <c r="P16" i="113" s="1"/>
  <c r="M16" i="113"/>
  <c r="J16" i="113"/>
  <c r="G16" i="113"/>
  <c r="D16" i="113"/>
  <c r="L13" i="113"/>
  <c r="K13" i="113"/>
  <c r="F13" i="113"/>
  <c r="E13" i="113"/>
  <c r="C13" i="113"/>
  <c r="B13" i="113"/>
  <c r="O12" i="113"/>
  <c r="N12" i="113"/>
  <c r="P12" i="113"/>
  <c r="M12" i="113"/>
  <c r="J12" i="113"/>
  <c r="G12" i="113"/>
  <c r="D12" i="113"/>
  <c r="O11" i="113"/>
  <c r="N11" i="113"/>
  <c r="M11" i="113"/>
  <c r="J11" i="113"/>
  <c r="G11" i="113"/>
  <c r="O10" i="113"/>
  <c r="N10" i="113"/>
  <c r="P10" i="113" s="1"/>
  <c r="P13" i="113" s="1"/>
  <c r="N13" i="113"/>
  <c r="M10" i="113"/>
  <c r="J10" i="113"/>
  <c r="J13" i="113" s="1"/>
  <c r="G10" i="113"/>
  <c r="D10" i="113"/>
  <c r="D13" i="113"/>
  <c r="M13" i="113"/>
  <c r="G13" i="113"/>
  <c r="O13" i="113"/>
  <c r="G29" i="113"/>
  <c r="F29" i="113"/>
  <c r="P11" i="113"/>
  <c r="J20" i="113"/>
  <c r="J27" i="113"/>
  <c r="B29" i="113"/>
  <c r="E29" i="113"/>
  <c r="K29" i="113"/>
  <c r="N20" i="113"/>
  <c r="N27" i="113"/>
  <c r="N17" i="131"/>
  <c r="N18" i="131"/>
  <c r="N19" i="131"/>
  <c r="N20" i="131"/>
  <c r="O11" i="131"/>
  <c r="O18" i="131" s="1"/>
  <c r="O12" i="131"/>
  <c r="P12" i="131" s="1"/>
  <c r="P19" i="131" s="1"/>
  <c r="O13" i="131"/>
  <c r="O20" i="131" s="1"/>
  <c r="G20" i="131"/>
  <c r="G19" i="131"/>
  <c r="G18" i="131"/>
  <c r="G13" i="131"/>
  <c r="G12" i="131"/>
  <c r="G11" i="131"/>
  <c r="O33" i="114"/>
  <c r="N33" i="114"/>
  <c r="P33" i="114"/>
  <c r="D33" i="114"/>
  <c r="O32" i="114"/>
  <c r="N32" i="114"/>
  <c r="P32" i="114"/>
  <c r="D32" i="114"/>
  <c r="O31" i="114"/>
  <c r="N31" i="114"/>
  <c r="P31" i="114"/>
  <c r="M31" i="114"/>
  <c r="J31" i="114"/>
  <c r="G31" i="114"/>
  <c r="D31" i="114"/>
  <c r="P11" i="131"/>
  <c r="P18" i="131" s="1"/>
  <c r="O37" i="103"/>
  <c r="O48" i="103"/>
  <c r="N48" i="103"/>
  <c r="O46" i="103"/>
  <c r="N46" i="103"/>
  <c r="O45" i="103"/>
  <c r="N45" i="103"/>
  <c r="O44" i="103"/>
  <c r="N44" i="103"/>
  <c r="O43" i="103"/>
  <c r="P43" i="103" s="1"/>
  <c r="O42" i="103"/>
  <c r="O41" i="103"/>
  <c r="N41" i="103"/>
  <c r="O40" i="103"/>
  <c r="N40" i="103"/>
  <c r="N39" i="103"/>
  <c r="P39" i="103" s="1"/>
  <c r="O38" i="103"/>
  <c r="N38" i="103"/>
  <c r="P38" i="103" s="1"/>
  <c r="O34" i="103"/>
  <c r="N34" i="103"/>
  <c r="O33" i="103"/>
  <c r="N33" i="103"/>
  <c r="N32" i="103"/>
  <c r="O32" i="103"/>
  <c r="O31" i="103"/>
  <c r="N31" i="103"/>
  <c r="P31" i="103" s="1"/>
  <c r="O30" i="103"/>
  <c r="N30" i="103"/>
  <c r="O29" i="103"/>
  <c r="N29" i="103"/>
  <c r="P29" i="103" s="1"/>
  <c r="O28" i="103"/>
  <c r="O27" i="103"/>
  <c r="N27" i="103"/>
  <c r="O26" i="103"/>
  <c r="N26" i="103"/>
  <c r="O25" i="103"/>
  <c r="N25" i="103"/>
  <c r="O24" i="103"/>
  <c r="N24" i="103"/>
  <c r="N19" i="103"/>
  <c r="O19" i="103"/>
  <c r="P19" i="103"/>
  <c r="O14" i="103"/>
  <c r="O9" i="103"/>
  <c r="O10" i="103"/>
  <c r="O11" i="103"/>
  <c r="O8" i="103" s="1"/>
  <c r="O12" i="103"/>
  <c r="O13" i="103"/>
  <c r="N14" i="103"/>
  <c r="P14" i="103" s="1"/>
  <c r="N13" i="103"/>
  <c r="P13" i="103"/>
  <c r="N12" i="103"/>
  <c r="P12" i="103" s="1"/>
  <c r="N11" i="103"/>
  <c r="P11" i="103"/>
  <c r="N10" i="103"/>
  <c r="P10" i="103" s="1"/>
  <c r="N9" i="103"/>
  <c r="P9" i="103"/>
  <c r="N54" i="105"/>
  <c r="O54" i="105"/>
  <c r="O53" i="105"/>
  <c r="P53" i="105" s="1"/>
  <c r="N53" i="105"/>
  <c r="O52" i="105"/>
  <c r="N52" i="105"/>
  <c r="O51" i="105"/>
  <c r="B51" i="105"/>
  <c r="N51" i="105"/>
  <c r="P51" i="105" s="1"/>
  <c r="N50" i="105"/>
  <c r="O50" i="105"/>
  <c r="C49" i="105"/>
  <c r="B49" i="105"/>
  <c r="N49" i="105"/>
  <c r="C47" i="105"/>
  <c r="B47" i="105"/>
  <c r="O46" i="105"/>
  <c r="B46" i="105"/>
  <c r="N46" i="105"/>
  <c r="O45" i="105"/>
  <c r="N45" i="105"/>
  <c r="C44" i="105"/>
  <c r="B44" i="105"/>
  <c r="N44" i="105"/>
  <c r="B43" i="105"/>
  <c r="N43" i="105"/>
  <c r="C42" i="105"/>
  <c r="O42" i="105"/>
  <c r="B42" i="105"/>
  <c r="N42" i="105"/>
  <c r="O38" i="105"/>
  <c r="N38" i="105"/>
  <c r="D38" i="105"/>
  <c r="O37" i="105"/>
  <c r="N37" i="105"/>
  <c r="D37" i="105"/>
  <c r="O36" i="105"/>
  <c r="N36" i="105"/>
  <c r="D36" i="105"/>
  <c r="O35" i="105"/>
  <c r="N35" i="105"/>
  <c r="D35" i="105"/>
  <c r="O34" i="105"/>
  <c r="N34" i="105"/>
  <c r="D34" i="105"/>
  <c r="O33" i="105"/>
  <c r="N33" i="105"/>
  <c r="P33" i="105" s="1"/>
  <c r="D33" i="105"/>
  <c r="C32" i="105"/>
  <c r="B32" i="105"/>
  <c r="N31" i="105"/>
  <c r="O31" i="105"/>
  <c r="D31" i="105"/>
  <c r="O30" i="105"/>
  <c r="N30" i="105"/>
  <c r="D30" i="105"/>
  <c r="O29" i="105"/>
  <c r="P29" i="105" s="1"/>
  <c r="N29" i="105"/>
  <c r="D29" i="105"/>
  <c r="O28" i="105"/>
  <c r="N28" i="105"/>
  <c r="D28" i="105"/>
  <c r="O27" i="105"/>
  <c r="P27" i="105" s="1"/>
  <c r="N27" i="105"/>
  <c r="D27" i="105"/>
  <c r="O26" i="105"/>
  <c r="N26" i="105"/>
  <c r="D26" i="105"/>
  <c r="C25" i="105"/>
  <c r="O25" i="105" s="1"/>
  <c r="B25" i="105"/>
  <c r="O21" i="105"/>
  <c r="O20" i="105"/>
  <c r="O19" i="105"/>
  <c r="O16" i="105"/>
  <c r="O17" i="105"/>
  <c r="O18" i="105"/>
  <c r="N21" i="105"/>
  <c r="D21" i="105"/>
  <c r="D54" i="105" s="1"/>
  <c r="N20" i="105"/>
  <c r="P20" i="105" s="1"/>
  <c r="D20" i="105"/>
  <c r="N19" i="105"/>
  <c r="D19" i="105"/>
  <c r="N18" i="105"/>
  <c r="D18" i="105"/>
  <c r="D51" i="105"/>
  <c r="N17" i="105"/>
  <c r="D17" i="105"/>
  <c r="D50" i="105"/>
  <c r="N16" i="105"/>
  <c r="D16" i="105"/>
  <c r="D49" i="105"/>
  <c r="C15" i="105"/>
  <c r="C22" i="105" s="1"/>
  <c r="B15" i="105"/>
  <c r="B22" i="105" s="1"/>
  <c r="O14" i="105"/>
  <c r="O47" i="105" s="1"/>
  <c r="P47" i="105" s="1"/>
  <c r="N14" i="105"/>
  <c r="D14" i="105"/>
  <c r="O13" i="105"/>
  <c r="N13" i="105"/>
  <c r="D13" i="105"/>
  <c r="D46" i="105" s="1"/>
  <c r="O12" i="105"/>
  <c r="N12" i="105"/>
  <c r="D12" i="105"/>
  <c r="O11" i="105"/>
  <c r="N11" i="105"/>
  <c r="P11" i="105" s="1"/>
  <c r="D11" i="105"/>
  <c r="O10" i="105"/>
  <c r="P10" i="105" s="1"/>
  <c r="N10" i="105"/>
  <c r="D10" i="105"/>
  <c r="O9" i="105"/>
  <c r="P9" i="105" s="1"/>
  <c r="N9" i="105"/>
  <c r="D9" i="105"/>
  <c r="C8" i="105"/>
  <c r="O8" i="105" s="1"/>
  <c r="B8" i="105"/>
  <c r="B41" i="105"/>
  <c r="D47" i="105"/>
  <c r="P31" i="105"/>
  <c r="B39" i="105"/>
  <c r="B56" i="105" s="1"/>
  <c r="D42" i="105"/>
  <c r="D25" i="105"/>
  <c r="P18" i="105"/>
  <c r="O18" i="103"/>
  <c r="O47" i="103"/>
  <c r="N8" i="103"/>
  <c r="N20" i="103" s="1"/>
  <c r="D45" i="105"/>
  <c r="C39" i="105"/>
  <c r="C56" i="105" s="1"/>
  <c r="C58" i="105" s="1"/>
  <c r="D32" i="105"/>
  <c r="O43" i="105"/>
  <c r="P43" i="105" s="1"/>
  <c r="O44" i="105"/>
  <c r="N8" i="105"/>
  <c r="D44" i="105"/>
  <c r="N25" i="105"/>
  <c r="O49" i="105"/>
  <c r="P49" i="105" s="1"/>
  <c r="P50" i="105"/>
  <c r="N42" i="103"/>
  <c r="P42" i="103" s="1"/>
  <c r="N28" i="103"/>
  <c r="N18" i="103"/>
  <c r="L34" i="128"/>
  <c r="B33" i="128"/>
  <c r="B35" i="128" s="1"/>
  <c r="L32" i="128"/>
  <c r="L23" i="128" s="1"/>
  <c r="L14" i="128" s="1"/>
  <c r="L17" i="128" s="1"/>
  <c r="K32" i="128"/>
  <c r="K23" i="128" s="1"/>
  <c r="K14" i="128" s="1"/>
  <c r="N14" i="128" s="1"/>
  <c r="P14" i="128" s="1"/>
  <c r="C32" i="128"/>
  <c r="B32" i="128"/>
  <c r="B34" i="128"/>
  <c r="O31" i="128"/>
  <c r="N31" i="128"/>
  <c r="P31" i="128" s="1"/>
  <c r="D31" i="128"/>
  <c r="O29" i="128"/>
  <c r="N29" i="128"/>
  <c r="P29" i="128" s="1"/>
  <c r="D29" i="128"/>
  <c r="D32" i="128"/>
  <c r="O28" i="128"/>
  <c r="N28" i="128"/>
  <c r="P28" i="128" s="1"/>
  <c r="D28" i="128"/>
  <c r="O26" i="128"/>
  <c r="O32" i="128" s="1"/>
  <c r="O34" i="128" s="1"/>
  <c r="N26" i="128"/>
  <c r="P26" i="128" s="1"/>
  <c r="M32" i="128"/>
  <c r="M23" i="128" s="1"/>
  <c r="M14" i="128" s="1"/>
  <c r="M17" i="128" s="1"/>
  <c r="D26" i="128"/>
  <c r="N47" i="103"/>
  <c r="N21" i="128"/>
  <c r="N24" i="128" s="1"/>
  <c r="O24" i="128"/>
  <c r="O33" i="128" s="1"/>
  <c r="O35" i="128" s="1"/>
  <c r="N20" i="128"/>
  <c r="P20" i="128" s="1"/>
  <c r="M34" i="128"/>
  <c r="N11" i="128"/>
  <c r="P11" i="128" s="1"/>
  <c r="N12" i="128"/>
  <c r="O12" i="128"/>
  <c r="O14" i="128"/>
  <c r="P12" i="128"/>
  <c r="B34" i="114"/>
  <c r="C34" i="114"/>
  <c r="D34" i="114"/>
  <c r="E34" i="114"/>
  <c r="F34" i="114"/>
  <c r="G34" i="114"/>
  <c r="H34" i="114"/>
  <c r="I34" i="114"/>
  <c r="J34" i="114"/>
  <c r="K34" i="114"/>
  <c r="L34" i="114"/>
  <c r="M34" i="114"/>
  <c r="N34" i="114"/>
  <c r="O34" i="114"/>
  <c r="P34" i="114"/>
  <c r="H18" i="131"/>
  <c r="I18" i="131"/>
  <c r="J18" i="131"/>
  <c r="K18" i="131"/>
  <c r="L18" i="131"/>
  <c r="M18" i="131"/>
  <c r="H19" i="131"/>
  <c r="I19" i="131"/>
  <c r="J19" i="131"/>
  <c r="K19" i="131"/>
  <c r="L19" i="131"/>
  <c r="M19" i="131"/>
  <c r="H20" i="131"/>
  <c r="I20" i="131"/>
  <c r="J20" i="131"/>
  <c r="K20" i="131"/>
  <c r="L20" i="131"/>
  <c r="M20" i="131"/>
  <c r="H11" i="131"/>
  <c r="I11" i="131"/>
  <c r="J11" i="131"/>
  <c r="K11" i="131"/>
  <c r="L11" i="131"/>
  <c r="M11" i="131"/>
  <c r="N11" i="131"/>
  <c r="H12" i="131"/>
  <c r="I12" i="131"/>
  <c r="J12" i="131"/>
  <c r="K12" i="131"/>
  <c r="L12" i="131"/>
  <c r="M12" i="131"/>
  <c r="N12" i="131"/>
  <c r="H13" i="131"/>
  <c r="I13" i="131"/>
  <c r="J13" i="131"/>
  <c r="K13" i="131"/>
  <c r="L13" i="131"/>
  <c r="M13" i="131"/>
  <c r="N13" i="131"/>
  <c r="O29" i="114"/>
  <c r="P29" i="114"/>
  <c r="N29" i="114"/>
  <c r="M29" i="114"/>
  <c r="J29" i="114"/>
  <c r="G29" i="114"/>
  <c r="P36" i="130"/>
  <c r="O36" i="130"/>
  <c r="N36" i="130"/>
  <c r="P27" i="130"/>
  <c r="O27" i="130"/>
  <c r="N27" i="130"/>
  <c r="P26" i="130"/>
  <c r="O26" i="130"/>
  <c r="N26" i="130"/>
  <c r="N28" i="130" s="1"/>
  <c r="P25" i="130"/>
  <c r="O25" i="130"/>
  <c r="N25" i="130"/>
  <c r="P24" i="130"/>
  <c r="O24" i="130"/>
  <c r="N24" i="130"/>
  <c r="P23" i="130"/>
  <c r="O23" i="130"/>
  <c r="N23" i="130"/>
  <c r="B28" i="130"/>
  <c r="C28" i="130"/>
  <c r="D28" i="130"/>
  <c r="E28" i="130"/>
  <c r="F28" i="130"/>
  <c r="G28" i="130"/>
  <c r="H28" i="130"/>
  <c r="I28" i="130"/>
  <c r="J28" i="130"/>
  <c r="K28" i="130"/>
  <c r="L28" i="130"/>
  <c r="M28" i="130"/>
  <c r="D21" i="132"/>
  <c r="D30" i="132" s="1"/>
  <c r="D32" i="132" s="1"/>
  <c r="E21" i="132"/>
  <c r="E30" i="132"/>
  <c r="F21" i="132"/>
  <c r="G21" i="132"/>
  <c r="H21" i="132"/>
  <c r="I21" i="132"/>
  <c r="I30" i="132"/>
  <c r="I32" i="132"/>
  <c r="J21" i="132"/>
  <c r="K21" i="132"/>
  <c r="K30" i="132"/>
  <c r="L21" i="132"/>
  <c r="L30" i="132"/>
  <c r="M21" i="132"/>
  <c r="N21" i="132"/>
  <c r="O21" i="132"/>
  <c r="O30" i="132" s="1"/>
  <c r="O32" i="132" s="1"/>
  <c r="P21" i="132"/>
  <c r="P30" i="132" s="1"/>
  <c r="P32" i="132" s="1"/>
  <c r="C13" i="132"/>
  <c r="D13" i="132"/>
  <c r="E13" i="132"/>
  <c r="F13" i="132"/>
  <c r="G13" i="132"/>
  <c r="H13" i="132"/>
  <c r="I13" i="132"/>
  <c r="J13" i="132"/>
  <c r="K13" i="132"/>
  <c r="L13" i="132"/>
  <c r="M13" i="132"/>
  <c r="N13" i="132"/>
  <c r="O13" i="132"/>
  <c r="B13" i="132"/>
  <c r="C21" i="132"/>
  <c r="C30" i="132" s="1"/>
  <c r="C32" i="132" s="1"/>
  <c r="H30" i="132"/>
  <c r="B21" i="132"/>
  <c r="B30" i="132"/>
  <c r="O27" i="132"/>
  <c r="P27" i="132"/>
  <c r="N27" i="132"/>
  <c r="M27" i="132"/>
  <c r="J27" i="132"/>
  <c r="G27" i="132"/>
  <c r="D27" i="132"/>
  <c r="L26" i="132"/>
  <c r="K26" i="132"/>
  <c r="I26" i="132"/>
  <c r="H26" i="132"/>
  <c r="G26" i="132"/>
  <c r="F26" i="132"/>
  <c r="E26" i="132"/>
  <c r="C26" i="132"/>
  <c r="C29" i="132"/>
  <c r="C31" i="132"/>
  <c r="B26" i="132"/>
  <c r="N26" i="132"/>
  <c r="N29" i="132"/>
  <c r="N31" i="132"/>
  <c r="O24" i="132"/>
  <c r="N24" i="132"/>
  <c r="L23" i="132"/>
  <c r="M23" i="132"/>
  <c r="K23" i="132"/>
  <c r="I23" i="132"/>
  <c r="I29" i="132"/>
  <c r="I31" i="132"/>
  <c r="H23" i="132"/>
  <c r="J23" i="132"/>
  <c r="F23" i="132"/>
  <c r="E23" i="132"/>
  <c r="C23" i="132"/>
  <c r="B23" i="132"/>
  <c r="N23" i="132"/>
  <c r="N30" i="132"/>
  <c r="N32" i="132"/>
  <c r="M30" i="132"/>
  <c r="J30" i="132"/>
  <c r="F30" i="132"/>
  <c r="O20" i="132"/>
  <c r="P20" i="132" s="1"/>
  <c r="O18" i="132"/>
  <c r="P18" i="132"/>
  <c r="G18" i="132"/>
  <c r="G16" i="132"/>
  <c r="G30" i="132"/>
  <c r="F16" i="132"/>
  <c r="H11" i="132"/>
  <c r="O10" i="132"/>
  <c r="P10" i="132"/>
  <c r="E10" i="132"/>
  <c r="E8" i="132"/>
  <c r="B10" i="132"/>
  <c r="G8" i="132"/>
  <c r="F8" i="132"/>
  <c r="B8" i="132"/>
  <c r="N8" i="132"/>
  <c r="H29" i="132"/>
  <c r="H31" i="132"/>
  <c r="H32" i="132"/>
  <c r="D23" i="132"/>
  <c r="P24" i="132"/>
  <c r="J26" i="132"/>
  <c r="J29" i="132"/>
  <c r="J31" i="132"/>
  <c r="J32" i="132"/>
  <c r="G23" i="132"/>
  <c r="G29" i="132"/>
  <c r="G31" i="132"/>
  <c r="G32" i="132"/>
  <c r="F29" i="132"/>
  <c r="F31" i="132"/>
  <c r="K29" i="132"/>
  <c r="K31" i="132"/>
  <c r="L29" i="132"/>
  <c r="L31" i="132"/>
  <c r="M32" i="132"/>
  <c r="F32" i="132"/>
  <c r="K32" i="132"/>
  <c r="P23" i="132"/>
  <c r="L32" i="132"/>
  <c r="O26" i="132"/>
  <c r="E29" i="132"/>
  <c r="E31" i="132"/>
  <c r="E32" i="132"/>
  <c r="D26" i="132"/>
  <c r="D29" i="132"/>
  <c r="D31" i="132"/>
  <c r="B29" i="132"/>
  <c r="B31" i="132"/>
  <c r="B32" i="132"/>
  <c r="O23" i="132"/>
  <c r="M26" i="132"/>
  <c r="M29" i="132"/>
  <c r="M31" i="132"/>
  <c r="O29" i="132"/>
  <c r="O31" i="132"/>
  <c r="P26" i="132"/>
  <c r="P29" i="132"/>
  <c r="P31" i="132"/>
  <c r="I10" i="131"/>
  <c r="P24" i="131"/>
  <c r="O24" i="131"/>
  <c r="N24" i="131"/>
  <c r="M24" i="131"/>
  <c r="J24" i="131"/>
  <c r="G24" i="131"/>
  <c r="D24" i="131"/>
  <c r="A18" i="131"/>
  <c r="F17" i="131"/>
  <c r="L17" i="131"/>
  <c r="A19" i="131"/>
  <c r="A20" i="131"/>
  <c r="B14" i="131"/>
  <c r="B10" i="131" s="1"/>
  <c r="C14" i="131"/>
  <c r="C10" i="131" s="1"/>
  <c r="O10" i="131" s="1"/>
  <c r="E14" i="131"/>
  <c r="E10" i="131"/>
  <c r="F14" i="131"/>
  <c r="F10" i="131"/>
  <c r="H14" i="131"/>
  <c r="H10" i="131"/>
  <c r="I14" i="131"/>
  <c r="K14" i="131"/>
  <c r="K10" i="131"/>
  <c r="L14" i="131"/>
  <c r="L10" i="131"/>
  <c r="K17" i="131"/>
  <c r="M17" i="131"/>
  <c r="C17" i="131"/>
  <c r="D17" i="131" s="1"/>
  <c r="N21" i="131"/>
  <c r="J21" i="131"/>
  <c r="J25" i="131"/>
  <c r="F21" i="131"/>
  <c r="F25" i="131"/>
  <c r="B17" i="131"/>
  <c r="G21" i="131"/>
  <c r="G25" i="131"/>
  <c r="M21" i="131"/>
  <c r="M25" i="131"/>
  <c r="L21" i="131"/>
  <c r="L25" i="131"/>
  <c r="H21" i="131"/>
  <c r="H25" i="131"/>
  <c r="D21" i="131"/>
  <c r="D25" i="131"/>
  <c r="K21" i="131"/>
  <c r="K25" i="131"/>
  <c r="C21" i="131"/>
  <c r="C25" i="131"/>
  <c r="B21" i="131"/>
  <c r="B25" i="131"/>
  <c r="I17" i="131"/>
  <c r="E17" i="131"/>
  <c r="G17" i="131"/>
  <c r="I21" i="131"/>
  <c r="I25" i="131"/>
  <c r="E21" i="131"/>
  <c r="E25" i="131"/>
  <c r="H17" i="131"/>
  <c r="J17" i="131"/>
  <c r="N25" i="131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N8" i="130"/>
  <c r="O8" i="130"/>
  <c r="P8" i="130"/>
  <c r="B36" i="114"/>
  <c r="C36" i="114"/>
  <c r="D36" i="114"/>
  <c r="E36" i="114"/>
  <c r="F36" i="114"/>
  <c r="G36" i="114"/>
  <c r="H36" i="114"/>
  <c r="I36" i="114"/>
  <c r="J36" i="114"/>
  <c r="K36" i="114"/>
  <c r="L36" i="114"/>
  <c r="M36" i="114"/>
  <c r="N36" i="114"/>
  <c r="O36" i="114"/>
  <c r="P36" i="114"/>
  <c r="G28" i="114"/>
  <c r="J28" i="114"/>
  <c r="B17" i="114"/>
  <c r="C17" i="114"/>
  <c r="E17" i="114"/>
  <c r="F17" i="114"/>
  <c r="H17" i="114"/>
  <c r="I17" i="114"/>
  <c r="J17" i="114"/>
  <c r="K17" i="114"/>
  <c r="L17" i="114"/>
  <c r="M17" i="114"/>
  <c r="G17" i="114"/>
  <c r="J21" i="114"/>
  <c r="G21" i="114"/>
  <c r="I20" i="114"/>
  <c r="J20" i="114"/>
  <c r="H20" i="114"/>
  <c r="F20" i="114"/>
  <c r="E20" i="114"/>
  <c r="G20" i="114"/>
  <c r="N14" i="131"/>
  <c r="N10" i="131"/>
  <c r="M14" i="131"/>
  <c r="M10" i="131"/>
  <c r="J14" i="131"/>
  <c r="J10" i="131"/>
  <c r="G14" i="131"/>
  <c r="G10" i="131"/>
  <c r="D14" i="131"/>
  <c r="D10" i="131" s="1"/>
  <c r="O23" i="131"/>
  <c r="N23" i="131"/>
  <c r="M23" i="131"/>
  <c r="J23" i="131"/>
  <c r="G23" i="131"/>
  <c r="D23" i="131"/>
  <c r="P23" i="131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O14" i="131" l="1"/>
  <c r="O28" i="113"/>
  <c r="O29" i="113"/>
  <c r="N26" i="113"/>
  <c r="N28" i="113" s="1"/>
  <c r="N29" i="113" s="1"/>
  <c r="P23" i="113"/>
  <c r="P29" i="113" s="1"/>
  <c r="B41" i="129"/>
  <c r="G41" i="129"/>
  <c r="O41" i="129"/>
  <c r="O15" i="130"/>
  <c r="P24" i="103"/>
  <c r="P26" i="103"/>
  <c r="P32" i="103"/>
  <c r="P47" i="103"/>
  <c r="P28" i="103"/>
  <c r="O23" i="103"/>
  <c r="O35" i="103" s="1"/>
  <c r="O50" i="103" s="1"/>
  <c r="P27" i="103"/>
  <c r="P33" i="103"/>
  <c r="P44" i="103"/>
  <c r="P46" i="103"/>
  <c r="P34" i="103"/>
  <c r="P40" i="103"/>
  <c r="N23" i="103"/>
  <c r="N35" i="103" s="1"/>
  <c r="N50" i="103" s="1"/>
  <c r="N52" i="103" s="1"/>
  <c r="P18" i="103"/>
  <c r="P41" i="103"/>
  <c r="P30" i="103"/>
  <c r="P45" i="103"/>
  <c r="P48" i="103"/>
  <c r="O28" i="130"/>
  <c r="P8" i="103"/>
  <c r="O20" i="103"/>
  <c r="P20" i="103"/>
  <c r="P28" i="105"/>
  <c r="P34" i="105"/>
  <c r="P35" i="105"/>
  <c r="P45" i="105"/>
  <c r="N15" i="105"/>
  <c r="N22" i="105" s="1"/>
  <c r="P37" i="105"/>
  <c r="P46" i="105"/>
  <c r="P25" i="105"/>
  <c r="P13" i="105"/>
  <c r="P30" i="105"/>
  <c r="P54" i="105"/>
  <c r="P16" i="105"/>
  <c r="P17" i="105"/>
  <c r="P26" i="105"/>
  <c r="P42" i="105"/>
  <c r="P44" i="105"/>
  <c r="P21" i="105"/>
  <c r="P14" i="105"/>
  <c r="P12" i="105"/>
  <c r="P52" i="105"/>
  <c r="P19" i="105"/>
  <c r="O15" i="105"/>
  <c r="O22" i="105" s="1"/>
  <c r="D15" i="105"/>
  <c r="P38" i="105"/>
  <c r="O32" i="105"/>
  <c r="O39" i="105" s="1"/>
  <c r="O56" i="105" s="1"/>
  <c r="B57" i="105"/>
  <c r="D39" i="105"/>
  <c r="D56" i="105" s="1"/>
  <c r="D58" i="105" s="1"/>
  <c r="P36" i="105"/>
  <c r="D8" i="105"/>
  <c r="P8" i="105"/>
  <c r="N32" i="105"/>
  <c r="P28" i="130"/>
  <c r="P32" i="128"/>
  <c r="P34" i="128" s="1"/>
  <c r="N23" i="128"/>
  <c r="P23" i="128" s="1"/>
  <c r="F34" i="128"/>
  <c r="G34" i="128"/>
  <c r="P21" i="128"/>
  <c r="P24" i="128" s="1"/>
  <c r="P33" i="128" s="1"/>
  <c r="P35" i="128" s="1"/>
  <c r="H34" i="128"/>
  <c r="J34" i="128"/>
  <c r="N32" i="128"/>
  <c r="N34" i="128" s="1"/>
  <c r="K34" i="128"/>
  <c r="N15" i="130"/>
  <c r="B38" i="130" s="1"/>
  <c r="P15" i="130"/>
  <c r="P17" i="114"/>
  <c r="O17" i="114"/>
  <c r="D17" i="114"/>
  <c r="N17" i="114"/>
  <c r="O19" i="131"/>
  <c r="P13" i="131"/>
  <c r="O17" i="131"/>
  <c r="P10" i="131"/>
  <c r="P17" i="131" s="1"/>
  <c r="O21" i="131"/>
  <c r="O25" i="131" s="1"/>
  <c r="D38" i="130" l="1"/>
  <c r="B58" i="105"/>
  <c r="C38" i="130"/>
  <c r="P23" i="103"/>
  <c r="P35" i="103" s="1"/>
  <c r="P50" i="103" s="1"/>
  <c r="P52" i="103" s="1"/>
  <c r="O52" i="103"/>
  <c r="P15" i="105"/>
  <c r="P22" i="105" s="1"/>
  <c r="D22" i="105"/>
  <c r="P32" i="105"/>
  <c r="P39" i="105" s="1"/>
  <c r="P56" i="105" s="1"/>
  <c r="P58" i="105" s="1"/>
  <c r="N39" i="105"/>
  <c r="N56" i="105" s="1"/>
  <c r="N58" i="105" s="1"/>
  <c r="P20" i="131"/>
  <c r="P21" i="131" s="1"/>
  <c r="P25" i="131" s="1"/>
  <c r="P14" i="131"/>
  <c r="N55" i="105" l="1"/>
  <c r="N57" i="105" s="1"/>
  <c r="M22" i="114" l="1"/>
  <c r="M26" i="114" s="1"/>
  <c r="M35" i="114" s="1"/>
  <c r="M37" i="114" s="1"/>
  <c r="I22" i="114"/>
  <c r="I26" i="114" s="1"/>
  <c r="I35" i="114" s="1"/>
  <c r="I37" i="114" s="1"/>
  <c r="K22" i="114"/>
  <c r="K26" i="114" s="1"/>
  <c r="K35" i="114" s="1"/>
  <c r="K37" i="114" s="1"/>
  <c r="F22" i="114"/>
  <c r="F26" i="114" s="1"/>
  <c r="F35" i="114" s="1"/>
  <c r="F37" i="114" s="1"/>
  <c r="L22" i="114"/>
  <c r="L26" i="114" s="1"/>
  <c r="L35" i="114" s="1"/>
  <c r="L37" i="114" s="1"/>
  <c r="N22" i="114"/>
  <c r="N26" i="114" s="1"/>
  <c r="N35" i="114" s="1"/>
  <c r="N37" i="114" s="1"/>
  <c r="D22" i="114"/>
  <c r="D26" i="114" s="1"/>
  <c r="D35" i="114" s="1"/>
  <c r="D37" i="114" s="1"/>
  <c r="J22" i="114"/>
  <c r="J26" i="114" s="1"/>
  <c r="J35" i="114" s="1"/>
  <c r="J37" i="114" s="1"/>
  <c r="H22" i="114"/>
  <c r="H26" i="114" s="1"/>
  <c r="H35" i="114" s="1"/>
  <c r="H37" i="114" s="1"/>
  <c r="P22" i="114"/>
  <c r="P26" i="114" s="1"/>
  <c r="P35" i="114" s="1"/>
  <c r="P37" i="114" s="1"/>
  <c r="B22" i="114"/>
  <c r="B26" i="114" s="1"/>
  <c r="B35" i="114" s="1"/>
  <c r="B37" i="114" s="1"/>
  <c r="E22" i="114"/>
  <c r="E26" i="114" s="1"/>
  <c r="E35" i="114" s="1"/>
  <c r="E37" i="114" s="1"/>
  <c r="G22" i="114"/>
  <c r="G26" i="114" s="1"/>
  <c r="G35" i="114" s="1"/>
  <c r="G37" i="114" s="1"/>
  <c r="O22" i="114"/>
  <c r="O26" i="114" s="1"/>
  <c r="O35" i="114" s="1"/>
  <c r="O37" i="114" s="1"/>
  <c r="C22" i="114"/>
  <c r="C26" i="114" s="1"/>
  <c r="C35" i="114" s="1"/>
  <c r="C37" i="114" s="1"/>
</calcChain>
</file>

<file path=xl/sharedStrings.xml><?xml version="1.0" encoding="utf-8"?>
<sst xmlns="http://schemas.openxmlformats.org/spreadsheetml/2006/main" count="863" uniqueCount="100">
  <si>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</si>
  <si>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</si>
  <si>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</si>
  <si>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</si>
  <si>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</si>
  <si>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</si>
  <si>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</si>
  <si>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</si>
  <si>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</si>
  <si>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</si>
  <si>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</si>
  <si>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</si>
  <si>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</si>
  <si>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</si>
  <si>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</si>
  <si>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</si>
  <si>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</si>
  <si>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</si>
  <si>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</si>
  <si>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</si>
  <si>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</si>
  <si>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</si>
  <si>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</si>
  <si>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</si>
  <si>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</si>
  <si>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</si>
  <si>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</si>
  <si>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</si>
  <si>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</si>
  <si>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</si>
  <si>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</si>
  <si>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</si>
  <si>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</si>
  <si>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</si>
  <si>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</si>
  <si>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</si>
  <si>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</si>
  <si>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</si>
  <si>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</si>
  <si>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</si>
  <si>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</si>
  <si>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</si>
  <si>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</si>
  <si>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</si>
  <si>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</si>
  <si>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</si>
  <si>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</si>
  <si>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</si>
  <si>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</si>
  <si>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</si>
  <si>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</si>
  <si>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</si>
  <si>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</si>
  <si>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</si>
  <si>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</si>
  <si>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</si>
  <si>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</si>
  <si>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</si>
  <si>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</si>
  <si>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</si>
  <si>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</si>
  <si>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</si>
  <si>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</si>
  <si>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</si>
  <si>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</si>
  <si>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</si>
  <si>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</si>
  <si>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</si>
  <si>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</si>
  <si>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</si>
  <si>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</si>
  <si>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</si>
  <si>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</si>
  <si>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</si>
  <si>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</si>
  <si>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</si>
  <si>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</si>
  <si>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</si>
  <si>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</si>
  <si>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</si>
  <si>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</si>
  <si>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</si>
  <si>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</si>
  <si>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</si>
  <si>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</si>
  <si>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</si>
  <si>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</si>
  <si>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34.02.01. Сестринское дело (очно-заочно)</t>
  </si>
  <si>
    <t>33.02.01 Фармация (очно-заочно) ( Лицей)</t>
  </si>
  <si>
    <t>34.02.01 Фармация (очно-заочно) (школа)</t>
  </si>
  <si>
    <t>21.02.04 Землеустройство</t>
  </si>
  <si>
    <t>год выпуска</t>
  </si>
  <si>
    <t>Техникум гидромелиорации и механизации сельского хозяйства (филиал) ФГАОУ ВО "КФУ им. В.И.Вернадского"</t>
  </si>
  <si>
    <t>на 01.04.2023 года</t>
  </si>
  <si>
    <t>Контингент заочной формы обучения на 01.04.2023 г. (Специалисты среднего звена)</t>
  </si>
  <si>
    <t>Контингент очной формы обучения на 01.04.2023 г. (Специалисты среднего звена)</t>
  </si>
  <si>
    <t>Контингент очной формы обучения на 01.04.2023г. (Специалисты среднего звена)</t>
  </si>
  <si>
    <t>Контингент заочной формы обучения на 01.04.2023г. (Специалисты среднего звена)</t>
  </si>
  <si>
    <t>Контингент очной форме обучения на 01.04.2023г. (Специалисты среднего звена).</t>
  </si>
  <si>
    <t>Контингент очно-заочной  формы обучения на 01.04.2023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</si>
</sst>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4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i/>
      <sz val="28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sz val="20"/>
      <color rgb="FF333333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sz val="18"/>
      <color indexed="63"/>
      <name val="Times New Roman"/>
      <family val="1"/>
      <charset val="204"/>
    </font>
    <font>
      <b/>
      <sz val="18"/>
      <color indexed="63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6"/>
      </patternFill>
    </fill>
  </fills>
  <borders count="1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91" applyNumberFormat="0" applyFont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14" borderId="0" applyNumberFormat="0" applyBorder="0" applyAlignment="0" applyProtection="0"/>
    <xf numFmtId="0" fontId="79" fillId="14" borderId="108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5" fillId="0" borderId="0"/>
  </cellStyleXfs>
  <cellXfs count="1364">
    <xf numFmtId="0" fontId="0" fillId="0" borderId="0" xfId="0"/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0" xfId="8" applyFont="1" applyFill="1" applyBorder="1" applyAlignment="1">
      <alignment vertical="center" wrapText="1"/>
    </xf>
    <xf numFmtId="0" fontId="14" fillId="4" borderId="9" xfId="6" quotePrefix="1" applyFont="1" applyFill="1" applyBorder="1" applyAlignment="1">
      <alignment horizontal="center" vertical="center" wrapText="1"/>
    </xf>
    <xf numFmtId="0" fontId="15" fillId="4" borderId="18" xfId="8" quotePrefix="1" applyFont="1" applyFill="1" applyBorder="1" applyAlignment="1">
      <alignment horizontal="center" vertical="center" wrapText="1"/>
    </xf>
    <xf numFmtId="0" fontId="15" fillId="4" borderId="17" xfId="8" quotePrefix="1" applyFont="1" applyFill="1" applyBorder="1" applyAlignment="1">
      <alignment horizontal="center" vertical="center" wrapText="1"/>
    </xf>
    <xf numFmtId="0" fontId="14" fillId="4" borderId="20" xfId="6" applyFont="1" applyFill="1" applyBorder="1" applyAlignment="1">
      <alignment horizontal="center" vertical="center" wrapText="1"/>
    </xf>
    <xf numFmtId="0" fontId="15" fillId="4" borderId="20" xfId="8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2" fillId="4" borderId="9" xfId="3" quotePrefix="1" applyFont="1" applyFill="1" applyBorder="1" applyAlignment="1">
      <alignment horizontal="center" vertical="center" wrapText="1"/>
    </xf>
    <xf numFmtId="0" fontId="15" fillId="4" borderId="27" xfId="8" quotePrefix="1" applyFont="1" applyFill="1" applyBorder="1" applyAlignment="1">
      <alignment horizontal="center" vertical="center" wrapText="1"/>
    </xf>
    <xf numFmtId="0" fontId="14" fillId="4" borderId="28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4" fillId="4" borderId="9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4" xfId="23" applyFont="1" applyFill="1" applyBorder="1" applyAlignment="1">
      <alignment horizontal="center" vertical="center" wrapText="1"/>
    </xf>
    <xf numFmtId="0" fontId="34" fillId="6" borderId="24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7" xfId="6" applyFont="1" applyFill="1" applyBorder="1" applyAlignment="1">
      <alignment horizontal="center" vertical="center" wrapText="1"/>
    </xf>
    <xf numFmtId="0" fontId="14" fillId="4" borderId="37" xfId="6" applyFont="1" applyFill="1" applyBorder="1" applyAlignment="1">
      <alignment horizontal="center" vertical="center" wrapText="1"/>
    </xf>
    <xf numFmtId="0" fontId="15" fillId="4" borderId="38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20" fillId="6" borderId="20" xfId="6" applyFont="1" applyFill="1" applyBorder="1" applyAlignment="1">
      <alignment horizontal="center" vertical="center" wrapText="1"/>
    </xf>
    <xf numFmtId="0" fontId="20" fillId="6" borderId="27" xfId="6" applyFont="1" applyFill="1" applyBorder="1" applyAlignment="1">
      <alignment horizontal="center" vertical="center" wrapText="1"/>
    </xf>
    <xf numFmtId="0" fontId="14" fillId="4" borderId="43" xfId="3" quotePrefix="1" applyFont="1" applyFill="1" applyBorder="1" applyAlignment="1">
      <alignment horizontal="center" vertical="center" textRotation="255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6" xfId="8" quotePrefix="1" applyFont="1" applyFill="1" applyBorder="1" applyAlignment="1">
      <alignment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4" xfId="22" applyFont="1" applyFill="1" applyBorder="1" applyAlignment="1">
      <alignment horizontal="center" vertical="center" wrapText="1"/>
    </xf>
    <xf numFmtId="0" fontId="35" fillId="6" borderId="39" xfId="22" applyFont="1" applyFill="1" applyBorder="1" applyAlignment="1">
      <alignment horizontal="center" vertical="center" wrapText="1"/>
    </xf>
    <xf numFmtId="0" fontId="14" fillId="4" borderId="27" xfId="8" quotePrefix="1" applyFont="1" applyFill="1" applyBorder="1" applyAlignment="1">
      <alignment horizontal="center" vertical="center" wrapText="1"/>
    </xf>
    <xf numFmtId="0" fontId="14" fillId="4" borderId="20" xfId="8" quotePrefix="1" applyFont="1" applyFill="1" applyBorder="1" applyAlignment="1">
      <alignment horizontal="center" vertical="center" wrapText="1"/>
    </xf>
    <xf numFmtId="0" fontId="14" fillId="4" borderId="17" xfId="8" quotePrefix="1" applyFont="1" applyFill="1" applyBorder="1" applyAlignment="1">
      <alignment horizontal="center" vertical="center" wrapText="1"/>
    </xf>
    <xf numFmtId="0" fontId="15" fillId="4" borderId="12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13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justify" vertical="center" wrapText="1"/>
    </xf>
    <xf numFmtId="0" fontId="41" fillId="4" borderId="19" xfId="8" quotePrefix="1" applyFont="1" applyFill="1" applyBorder="1" applyAlignment="1">
      <alignment horizontal="center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37" xfId="6" applyFont="1" applyFill="1" applyBorder="1" applyAlignment="1">
      <alignment horizontal="center" vertical="center" wrapText="1"/>
    </xf>
    <xf numFmtId="0" fontId="20" fillId="6" borderId="37" xfId="6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left" vertical="center" wrapText="1"/>
    </xf>
    <xf numFmtId="0" fontId="41" fillId="6" borderId="37" xfId="6" applyFont="1" applyFill="1" applyBorder="1" applyAlignment="1">
      <alignment horizontal="center" vertical="center" wrapText="1"/>
    </xf>
    <xf numFmtId="0" fontId="41" fillId="4" borderId="27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41" fillId="4" borderId="20" xfId="8" quotePrefix="1" applyFont="1" applyFill="1" applyBorder="1" applyAlignment="1">
      <alignment horizontal="center" vertical="center" wrapText="1"/>
    </xf>
    <xf numFmtId="0" fontId="41" fillId="4" borderId="17" xfId="8" quotePrefix="1" applyFont="1" applyFill="1" applyBorder="1" applyAlignment="1">
      <alignment horizontal="center" vertical="center" wrapText="1"/>
    </xf>
    <xf numFmtId="0" fontId="41" fillId="4" borderId="38" xfId="8" quotePrefix="1" applyFont="1" applyFill="1" applyBorder="1" applyAlignment="1">
      <alignment horizontal="center" vertical="center" wrapText="1"/>
    </xf>
    <xf numFmtId="0" fontId="41" fillId="4" borderId="21" xfId="8" quotePrefix="1" applyFont="1" applyFill="1" applyBorder="1" applyAlignment="1">
      <alignment horizontal="center" vertical="center" wrapText="1"/>
    </xf>
    <xf numFmtId="0" fontId="41" fillId="4" borderId="27" xfId="6" applyFont="1" applyFill="1" applyBorder="1" applyAlignment="1">
      <alignment horizontal="center" vertical="center" wrapText="1"/>
    </xf>
    <xf numFmtId="0" fontId="14" fillId="4" borderId="38" xfId="8" quotePrefix="1" applyFont="1" applyFill="1" applyBorder="1" applyAlignment="1">
      <alignment horizontal="center" vertical="center" wrapText="1"/>
    </xf>
    <xf numFmtId="0" fontId="32" fillId="4" borderId="10" xfId="8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41" fillId="4" borderId="20" xfId="6" applyFont="1" applyFill="1" applyBorder="1" applyAlignment="1">
      <alignment horizontal="center" vertical="center" wrapText="1"/>
    </xf>
    <xf numFmtId="0" fontId="41" fillId="4" borderId="37" xfId="6" applyFont="1" applyFill="1" applyBorder="1" applyAlignment="1">
      <alignment horizontal="center" vertical="center"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17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3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8" xfId="8" applyFont="1" applyFill="1" applyBorder="1" applyAlignment="1">
      <alignment horizontal="center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14" fillId="0" borderId="62" xfId="14" applyFont="1" applyFill="1" applyBorder="1" applyAlignment="1">
      <alignment horizontal="center" vertical="center" wrapText="1"/>
    </xf>
    <xf numFmtId="0" fontId="8" fillId="0" borderId="63" xfId="4" applyFont="1" applyFill="1" applyBorder="1" applyAlignment="1">
      <alignment horizontal="center" vertical="center" wrapText="1"/>
    </xf>
    <xf numFmtId="0" fontId="9" fillId="0" borderId="76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76" xfId="4" applyFont="1" applyFill="1" applyBorder="1" applyAlignment="1">
      <alignment horizontal="center" vertical="center" wrapText="1"/>
    </xf>
    <xf numFmtId="0" fontId="8" fillId="0" borderId="62" xfId="4" applyFont="1" applyFill="1" applyBorder="1" applyAlignment="1">
      <alignment horizontal="center" vertical="center" wrapText="1"/>
    </xf>
    <xf numFmtId="0" fontId="9" fillId="0" borderId="74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1" xfId="6" applyFont="1" applyFill="1" applyBorder="1" applyAlignment="1">
      <alignment horizontal="center" vertical="center" wrapText="1"/>
    </xf>
    <xf numFmtId="0" fontId="14" fillId="6" borderId="86" xfId="6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1" xfId="4" applyFont="1" applyFill="1" applyBorder="1" applyAlignment="1">
      <alignment horizontal="center" vertical="center" wrapText="1"/>
    </xf>
    <xf numFmtId="0" fontId="36" fillId="0" borderId="60" xfId="4" applyFont="1" applyFill="1" applyBorder="1" applyAlignment="1">
      <alignment horizontal="center" vertical="center" wrapText="1"/>
    </xf>
    <xf numFmtId="0" fontId="67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2" fillId="6" borderId="6" xfId="8" applyFont="1" applyFill="1" applyBorder="1" applyAlignment="1">
      <alignment vertical="center" wrapText="1"/>
    </xf>
    <xf numFmtId="0" fontId="28" fillId="6" borderId="10" xfId="8" applyFont="1" applyFill="1" applyBorder="1" applyAlignment="1">
      <alignment vertical="center" wrapText="1"/>
    </xf>
    <xf numFmtId="0" fontId="14" fillId="6" borderId="43" xfId="6" applyFont="1" applyFill="1" applyBorder="1" applyAlignment="1">
      <alignment vertical="center" wrapText="1"/>
    </xf>
    <xf numFmtId="0" fontId="14" fillId="6" borderId="101" xfId="6" applyFont="1" applyFill="1" applyBorder="1" applyAlignment="1">
      <alignment vertical="center" wrapText="1"/>
    </xf>
    <xf numFmtId="0" fontId="14" fillId="6" borderId="102" xfId="6" applyFont="1" applyFill="1" applyBorder="1" applyAlignment="1">
      <alignment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horizontal="center" vertical="center" wrapText="1"/>
    </xf>
    <xf numFmtId="0" fontId="14" fillId="6" borderId="88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42" fillId="0" borderId="18" xfId="0" applyFont="1" applyFill="1" applyBorder="1" applyAlignment="1">
      <alignment horizontal="justify" vertical="center" wrapText="1"/>
    </xf>
    <xf numFmtId="0" fontId="20" fillId="6" borderId="20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0" xfId="6" applyFont="1" applyFill="1" applyBorder="1" applyAlignment="1">
      <alignment horizontal="center" vertical="center" wrapText="1"/>
    </xf>
    <xf numFmtId="0" fontId="63" fillId="6" borderId="12" xfId="8" applyFont="1" applyFill="1" applyBorder="1" applyAlignment="1">
      <alignment horizontal="center" vertical="center" wrapText="1"/>
    </xf>
    <xf numFmtId="0" fontId="63" fillId="6" borderId="7" xfId="8" applyFont="1" applyFill="1" applyBorder="1" applyAlignment="1">
      <alignment horizontal="center" vertical="center" wrapText="1"/>
    </xf>
    <xf numFmtId="0" fontId="60" fillId="6" borderId="13" xfId="8" applyFont="1" applyFill="1" applyBorder="1" applyAlignment="1">
      <alignment horizontal="center" vertical="center" wrapText="1"/>
    </xf>
    <xf numFmtId="0" fontId="63" fillId="6" borderId="15" xfId="8" applyFont="1" applyFill="1" applyBorder="1" applyAlignment="1">
      <alignment horizontal="center" vertical="center" wrapText="1"/>
    </xf>
    <xf numFmtId="0" fontId="60" fillId="6" borderId="16" xfId="8" applyFont="1" applyFill="1" applyBorder="1" applyAlignment="1">
      <alignment horizontal="center" vertical="center" wrapText="1"/>
    </xf>
    <xf numFmtId="0" fontId="60" fillId="6" borderId="7" xfId="8" applyFont="1" applyFill="1" applyBorder="1" applyAlignment="1">
      <alignment horizontal="center" vertical="center" wrapText="1"/>
    </xf>
    <xf numFmtId="0" fontId="60" fillId="6" borderId="106" xfId="6" applyFont="1" applyFill="1" applyBorder="1" applyAlignment="1">
      <alignment horizontal="center" vertical="center" wrapText="1"/>
    </xf>
    <xf numFmtId="0" fontId="63" fillId="6" borderId="19" xfId="8" applyFont="1" applyFill="1" applyBorder="1" applyAlignment="1">
      <alignment horizontal="center" vertical="center" wrapText="1"/>
    </xf>
    <xf numFmtId="0" fontId="63" fillId="6" borderId="20" xfId="8" applyFont="1" applyFill="1" applyBorder="1" applyAlignment="1">
      <alignment horizontal="center" vertical="center" wrapText="1"/>
    </xf>
    <xf numFmtId="0" fontId="60" fillId="6" borderId="17" xfId="8" applyFont="1" applyFill="1" applyBorder="1" applyAlignment="1">
      <alignment horizontal="center" vertical="center" wrapText="1"/>
    </xf>
    <xf numFmtId="0" fontId="63" fillId="6" borderId="21" xfId="8" applyFont="1" applyFill="1" applyBorder="1" applyAlignment="1">
      <alignment horizontal="center" vertical="center" wrapText="1"/>
    </xf>
    <xf numFmtId="0" fontId="60" fillId="6" borderId="18" xfId="8" applyFont="1" applyFill="1" applyBorder="1" applyAlignment="1">
      <alignment horizontal="center" vertical="center" wrapText="1"/>
    </xf>
    <xf numFmtId="0" fontId="60" fillId="6" borderId="20" xfId="8" applyFont="1" applyFill="1" applyBorder="1" applyAlignment="1">
      <alignment horizontal="center" vertical="center" wrapText="1"/>
    </xf>
    <xf numFmtId="0" fontId="63" fillId="6" borderId="30" xfId="8" applyFont="1" applyFill="1" applyBorder="1" applyAlignment="1">
      <alignment horizontal="center" vertical="center" wrapText="1"/>
    </xf>
    <xf numFmtId="0" fontId="63" fillId="6" borderId="31" xfId="8" applyFont="1" applyFill="1" applyBorder="1" applyAlignment="1">
      <alignment horizontal="center" vertical="center" wrapText="1"/>
    </xf>
    <xf numFmtId="0" fontId="63" fillId="6" borderId="34" xfId="8" applyFont="1" applyFill="1" applyBorder="1" applyAlignment="1">
      <alignment horizontal="center" vertical="center" wrapText="1"/>
    </xf>
    <xf numFmtId="0" fontId="60" fillId="6" borderId="32" xfId="8" applyFont="1" applyFill="1" applyBorder="1" applyAlignment="1">
      <alignment horizontal="center" vertical="center" wrapText="1"/>
    </xf>
    <xf numFmtId="0" fontId="60" fillId="6" borderId="33" xfId="8" applyFont="1" applyFill="1" applyBorder="1" applyAlignment="1">
      <alignment horizontal="center" vertical="center" wrapText="1"/>
    </xf>
    <xf numFmtId="0" fontId="60" fillId="6" borderId="31" xfId="8" applyFont="1" applyFill="1" applyBorder="1" applyAlignment="1">
      <alignment horizontal="center" vertical="center" wrapText="1"/>
    </xf>
    <xf numFmtId="0" fontId="60" fillId="6" borderId="46" xfId="8" applyFont="1" applyFill="1" applyBorder="1" applyAlignment="1">
      <alignment horizontal="center" vertical="center" wrapText="1"/>
    </xf>
    <xf numFmtId="0" fontId="60" fillId="6" borderId="50" xfId="8" applyFont="1" applyFill="1" applyBorder="1" applyAlignment="1">
      <alignment horizontal="center" vertical="center" wrapText="1"/>
    </xf>
    <xf numFmtId="0" fontId="60" fillId="6" borderId="47" xfId="8" applyFont="1" applyFill="1" applyBorder="1" applyAlignment="1">
      <alignment horizontal="center" vertical="center" wrapText="1"/>
    </xf>
    <xf numFmtId="0" fontId="60" fillId="6" borderId="15" xfId="8" applyFont="1" applyFill="1" applyBorder="1" applyAlignment="1">
      <alignment horizontal="center" vertical="center" wrapText="1"/>
    </xf>
    <xf numFmtId="0" fontId="60" fillId="6" borderId="29" xfId="3" applyFont="1" applyFill="1" applyBorder="1" applyAlignment="1">
      <alignment horizontal="center" vertical="center" textRotation="255" wrapText="1"/>
    </xf>
    <xf numFmtId="0" fontId="63" fillId="6" borderId="43" xfId="6" applyFont="1" applyFill="1" applyBorder="1" applyAlignment="1">
      <alignment vertical="center" wrapText="1"/>
    </xf>
    <xf numFmtId="0" fontId="63" fillId="6" borderId="101" xfId="6" applyFont="1" applyFill="1" applyBorder="1" applyAlignment="1">
      <alignment vertical="center" wrapText="1"/>
    </xf>
    <xf numFmtId="0" fontId="60" fillId="6" borderId="102" xfId="6" applyFont="1" applyFill="1" applyBorder="1" applyAlignment="1">
      <alignment vertical="center" wrapText="1"/>
    </xf>
    <xf numFmtId="0" fontId="63" fillId="6" borderId="101" xfId="6" quotePrefix="1" applyFont="1" applyFill="1" applyBorder="1" applyAlignment="1">
      <alignment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0" xfId="8" applyFont="1" applyFill="1" applyBorder="1" applyAlignment="1">
      <alignment horizontal="center" vertical="center" wrapText="1"/>
    </xf>
    <xf numFmtId="0" fontId="15" fillId="6" borderId="44" xfId="8" applyFont="1" applyFill="1" applyBorder="1" applyAlignment="1">
      <alignment horizontal="center" vertical="center" wrapText="1"/>
    </xf>
    <xf numFmtId="0" fontId="15" fillId="6" borderId="35" xfId="8" applyFont="1" applyFill="1" applyBorder="1" applyAlignment="1">
      <alignment horizontal="center" vertical="center" wrapText="1"/>
    </xf>
    <xf numFmtId="0" fontId="14" fillId="6" borderId="46" xfId="6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6" borderId="7" xfId="8" applyFont="1" applyFill="1" applyBorder="1" applyAlignment="1">
      <alignment horizontal="center" vertical="center" wrapText="1"/>
    </xf>
    <xf numFmtId="0" fontId="14" fillId="6" borderId="13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5" fillId="6" borderId="31" xfId="8" applyFont="1" applyFill="1" applyBorder="1" applyAlignment="1">
      <alignment horizontal="center" vertical="center" wrapText="1"/>
    </xf>
    <xf numFmtId="0" fontId="14" fillId="6" borderId="33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32" xfId="8" applyFont="1" applyFill="1" applyBorder="1" applyAlignment="1">
      <alignment horizontal="center" vertical="center" wrapText="1"/>
    </xf>
    <xf numFmtId="0" fontId="2" fillId="0" borderId="9" xfId="3" quotePrefix="1" applyFont="1" applyFill="1" applyBorder="1" applyAlignment="1">
      <alignment horizontal="center" vertical="center" wrapText="1"/>
    </xf>
    <xf numFmtId="0" fontId="10" fillId="0" borderId="6" xfId="8" quotePrefix="1" applyFont="1" applyFill="1" applyBorder="1" applyAlignment="1">
      <alignment vertical="center" wrapText="1"/>
    </xf>
    <xf numFmtId="0" fontId="32" fillId="0" borderId="10" xfId="8" applyFont="1" applyFill="1" applyBorder="1" applyAlignment="1">
      <alignment vertical="center" wrapText="1"/>
    </xf>
    <xf numFmtId="0" fontId="2" fillId="0" borderId="55" xfId="4" applyFont="1" applyFill="1" applyBorder="1" applyAlignment="1">
      <alignment horizontal="center" vertical="center" wrapText="1"/>
    </xf>
    <xf numFmtId="0" fontId="2" fillId="0" borderId="71" xfId="4" applyFont="1" applyFill="1" applyBorder="1" applyAlignment="1">
      <alignment horizontal="center" vertical="center" wrapText="1"/>
    </xf>
    <xf numFmtId="0" fontId="17" fillId="0" borderId="56" xfId="42" applyFont="1" applyFill="1" applyBorder="1" applyAlignment="1">
      <alignment vertical="center" wrapText="1"/>
    </xf>
    <xf numFmtId="0" fontId="42" fillId="0" borderId="105" xfId="0" applyFont="1" applyFill="1" applyBorder="1" applyAlignment="1">
      <alignment horizontal="justify" vertical="center" wrapText="1"/>
    </xf>
    <xf numFmtId="0" fontId="14" fillId="0" borderId="80" xfId="42" applyNumberFormat="1" applyFont="1" applyFill="1" applyBorder="1" applyAlignment="1">
      <alignment horizontal="center" vertical="center" wrapText="1"/>
    </xf>
    <xf numFmtId="0" fontId="14" fillId="0" borderId="72" xfId="40" applyNumberFormat="1" applyFont="1" applyFill="1" applyBorder="1" applyAlignment="1">
      <alignment horizontal="center" vertical="center" wrapText="1"/>
    </xf>
    <xf numFmtId="0" fontId="14" fillId="0" borderId="57" xfId="40" applyNumberFormat="1" applyFont="1" applyFill="1" applyBorder="1" applyAlignment="1">
      <alignment horizontal="center" vertical="center" wrapText="1"/>
    </xf>
    <xf numFmtId="0" fontId="14" fillId="0" borderId="104" xfId="40" applyNumberFormat="1" applyFont="1" applyFill="1" applyBorder="1" applyAlignment="1">
      <alignment horizontal="center" vertical="center" wrapText="1"/>
    </xf>
    <xf numFmtId="0" fontId="10" fillId="0" borderId="58" xfId="42" applyFont="1" applyFill="1" applyBorder="1" applyAlignment="1">
      <alignment vertical="center" wrapText="1"/>
    </xf>
    <xf numFmtId="0" fontId="15" fillId="0" borderId="80" xfId="42" applyNumberFormat="1" applyFont="1" applyFill="1" applyBorder="1" applyAlignment="1">
      <alignment horizontal="center" vertical="center" wrapText="1"/>
    </xf>
    <xf numFmtId="0" fontId="15" fillId="0" borderId="57" xfId="42" applyNumberFormat="1" applyFont="1" applyFill="1" applyBorder="1" applyAlignment="1">
      <alignment horizontal="center" vertical="center" wrapText="1"/>
    </xf>
    <xf numFmtId="0" fontId="15" fillId="0" borderId="81" xfId="42" applyNumberFormat="1" applyFont="1" applyFill="1" applyBorder="1" applyAlignment="1">
      <alignment horizontal="center" vertical="center" wrapText="1"/>
    </xf>
    <xf numFmtId="0" fontId="15" fillId="0" borderId="59" xfId="42" applyNumberFormat="1" applyFont="1" applyFill="1" applyBorder="1" applyAlignment="1">
      <alignment horizontal="center" vertical="center" wrapText="1"/>
    </xf>
    <xf numFmtId="0" fontId="15" fillId="0" borderId="72" xfId="40" applyNumberFormat="1" applyFont="1" applyFill="1" applyBorder="1" applyAlignment="1">
      <alignment horizontal="center" vertical="center" wrapText="1"/>
    </xf>
    <xf numFmtId="0" fontId="15" fillId="0" borderId="57" xfId="40" applyNumberFormat="1" applyFont="1" applyFill="1" applyBorder="1" applyAlignment="1">
      <alignment horizontal="center" vertical="center" wrapText="1"/>
    </xf>
    <xf numFmtId="0" fontId="15" fillId="0" borderId="104" xfId="40" applyNumberFormat="1" applyFont="1" applyFill="1" applyBorder="1" applyAlignment="1">
      <alignment horizontal="center" vertical="center" wrapText="1"/>
    </xf>
    <xf numFmtId="0" fontId="10" fillId="0" borderId="58" xfId="42" applyFont="1" applyFill="1" applyBorder="1" applyAlignment="1">
      <alignment horizontal="center" vertical="center" wrapText="1"/>
    </xf>
    <xf numFmtId="0" fontId="42" fillId="0" borderId="105" xfId="0" applyFont="1" applyFill="1" applyBorder="1" applyAlignment="1">
      <alignment horizontal="left" vertical="center" wrapText="1"/>
    </xf>
    <xf numFmtId="0" fontId="43" fillId="0" borderId="10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4" fillId="0" borderId="61" xfId="40" applyNumberFormat="1" applyFont="1" applyFill="1" applyBorder="1" applyAlignment="1">
      <alignment horizontal="center" vertical="center" wrapText="1"/>
    </xf>
    <xf numFmtId="0" fontId="14" fillId="0" borderId="73" xfId="4" applyFont="1" applyFill="1" applyBorder="1" applyAlignment="1">
      <alignment horizontal="center" vertical="center" textRotation="255" wrapText="1"/>
    </xf>
    <xf numFmtId="0" fontId="14" fillId="0" borderId="74" xfId="4" applyFont="1" applyFill="1" applyBorder="1" applyAlignment="1">
      <alignment horizontal="center" vertical="center" textRotation="255" wrapText="1"/>
    </xf>
    <xf numFmtId="0" fontId="14" fillId="0" borderId="75" xfId="4" applyFont="1" applyFill="1" applyBorder="1" applyAlignment="1">
      <alignment horizontal="center" vertical="center" textRotation="255" wrapText="1"/>
    </xf>
    <xf numFmtId="0" fontId="14" fillId="0" borderId="76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3" xfId="4" applyFont="1" applyFill="1" applyBorder="1" applyAlignment="1">
      <alignment horizontal="center" vertical="center" textRotation="255" wrapText="1"/>
    </xf>
    <xf numFmtId="0" fontId="14" fillId="0" borderId="71" xfId="4" applyFont="1" applyFill="1" applyBorder="1" applyAlignment="1">
      <alignment horizontal="center" vertical="center" textRotation="255" wrapText="1"/>
    </xf>
    <xf numFmtId="0" fontId="14" fillId="0" borderId="61" xfId="4" applyFont="1" applyFill="1" applyBorder="1" applyAlignment="1">
      <alignment horizontal="center" vertical="center" textRotation="255" wrapText="1"/>
    </xf>
    <xf numFmtId="0" fontId="15" fillId="0" borderId="73" xfId="40" applyFont="1" applyFill="1" applyBorder="1" applyAlignment="1">
      <alignment vertical="center" wrapText="1"/>
    </xf>
    <xf numFmtId="0" fontId="15" fillId="0" borderId="70" xfId="40" applyFont="1" applyFill="1" applyBorder="1" applyAlignment="1">
      <alignment vertical="center" wrapText="1"/>
    </xf>
    <xf numFmtId="0" fontId="14" fillId="0" borderId="77" xfId="40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4" fillId="0" borderId="78" xfId="40" applyFont="1" applyFill="1" applyBorder="1" applyAlignment="1">
      <alignment vertical="center" wrapText="1"/>
    </xf>
    <xf numFmtId="0" fontId="14" fillId="0" borderId="56" xfId="40" applyFont="1" applyFill="1" applyBorder="1" applyAlignment="1">
      <alignment horizontal="center" vertical="center" wrapText="1"/>
    </xf>
    <xf numFmtId="0" fontId="14" fillId="0" borderId="70" xfId="40" applyFont="1" applyFill="1" applyBorder="1" applyAlignment="1">
      <alignment horizontal="center" vertical="center" wrapText="1"/>
    </xf>
    <xf numFmtId="0" fontId="15" fillId="0" borderId="93" xfId="42" applyFont="1" applyFill="1" applyBorder="1" applyAlignment="1">
      <alignment horizontal="center" vertical="center" wrapText="1"/>
    </xf>
    <xf numFmtId="0" fontId="17" fillId="0" borderId="60" xfId="42" applyFont="1" applyFill="1" applyBorder="1" applyAlignment="1">
      <alignment vertical="center" wrapText="1"/>
    </xf>
    <xf numFmtId="0" fontId="14" fillId="0" borderId="61" xfId="42" applyNumberFormat="1" applyFont="1" applyFill="1" applyBorder="1" applyAlignment="1">
      <alignment horizontal="center" vertical="center" wrapText="1"/>
    </xf>
    <xf numFmtId="0" fontId="17" fillId="0" borderId="62" xfId="42" applyFont="1" applyFill="1" applyBorder="1" applyAlignment="1">
      <alignment vertical="center" wrapText="1"/>
    </xf>
    <xf numFmtId="0" fontId="15" fillId="0" borderId="65" xfId="40" applyFont="1" applyFill="1" applyBorder="1" applyAlignment="1">
      <alignment vertical="center" wrapText="1"/>
    </xf>
    <xf numFmtId="0" fontId="15" fillId="0" borderId="66" xfId="40" applyFont="1" applyFill="1" applyBorder="1" applyAlignment="1">
      <alignment vertical="center" wrapText="1"/>
    </xf>
    <xf numFmtId="0" fontId="15" fillId="0" borderId="67" xfId="40" applyFont="1" applyFill="1" applyBorder="1" applyAlignment="1">
      <alignment vertical="center" wrapText="1"/>
    </xf>
    <xf numFmtId="0" fontId="15" fillId="0" borderId="68" xfId="40" applyFont="1" applyFill="1" applyBorder="1" applyAlignment="1">
      <alignment vertical="center" wrapText="1"/>
    </xf>
    <xf numFmtId="0" fontId="15" fillId="0" borderId="69" xfId="40" applyFont="1" applyFill="1" applyBorder="1" applyAlignment="1">
      <alignment vertical="center" wrapText="1"/>
    </xf>
    <xf numFmtId="0" fontId="15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5" fillId="0" borderId="84" xfId="40" applyFont="1" applyFill="1" applyBorder="1" applyAlignment="1">
      <alignment vertical="center" wrapText="1"/>
    </xf>
    <xf numFmtId="0" fontId="15" fillId="0" borderId="87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5" fillId="0" borderId="82" xfId="40" applyFont="1" applyFill="1" applyBorder="1" applyAlignment="1">
      <alignment horizontal="center" vertical="center" wrapText="1"/>
    </xf>
    <xf numFmtId="0" fontId="15" fillId="0" borderId="79" xfId="40" applyFont="1" applyFill="1" applyBorder="1" applyAlignment="1">
      <alignment horizontal="center" vertical="center" wrapText="1"/>
    </xf>
    <xf numFmtId="0" fontId="14" fillId="0" borderId="57" xfId="42" applyNumberFormat="1" applyFont="1" applyFill="1" applyBorder="1" applyAlignment="1">
      <alignment horizontal="center" vertical="center" wrapText="1"/>
    </xf>
    <xf numFmtId="0" fontId="14" fillId="0" borderId="81" xfId="42" applyNumberFormat="1" applyFont="1" applyFill="1" applyBorder="1" applyAlignment="1">
      <alignment horizontal="center" vertical="center" wrapText="1"/>
    </xf>
    <xf numFmtId="0" fontId="14" fillId="0" borderId="93" xfId="42" applyFont="1" applyFill="1" applyBorder="1" applyAlignment="1">
      <alignment horizontal="center" vertical="center" wrapText="1"/>
    </xf>
    <xf numFmtId="0" fontId="14" fillId="0" borderId="72" xfId="42" applyFont="1" applyFill="1" applyBorder="1" applyAlignment="1">
      <alignment horizontal="center" vertical="center" wrapText="1"/>
    </xf>
    <xf numFmtId="0" fontId="14" fillId="0" borderId="104" xfId="42" applyNumberFormat="1" applyFont="1" applyFill="1" applyBorder="1" applyAlignment="1">
      <alignment horizontal="center" vertical="center" wrapText="1"/>
    </xf>
    <xf numFmtId="0" fontId="14" fillId="0" borderId="59" xfId="42" applyNumberFormat="1" applyFont="1" applyFill="1" applyBorder="1" applyAlignment="1">
      <alignment horizontal="center" vertical="center" wrapText="1"/>
    </xf>
    <xf numFmtId="0" fontId="15" fillId="0" borderId="72" xfId="42" applyFont="1" applyFill="1" applyBorder="1" applyAlignment="1">
      <alignment horizontal="center" vertical="center" wrapText="1"/>
    </xf>
    <xf numFmtId="0" fontId="32" fillId="0" borderId="60" xfId="42" applyFont="1" applyFill="1" applyBorder="1" applyAlignment="1">
      <alignment vertical="center" wrapText="1"/>
    </xf>
    <xf numFmtId="0" fontId="14" fillId="0" borderId="60" xfId="42" applyNumberFormat="1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left" vertical="center" wrapText="1"/>
    </xf>
    <xf numFmtId="0" fontId="32" fillId="0" borderId="62" xfId="42" applyFont="1" applyFill="1" applyBorder="1" applyAlignment="1">
      <alignment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63" fillId="6" borderId="44" xfId="8" applyFont="1" applyFill="1" applyBorder="1" applyAlignment="1">
      <alignment horizontal="center" vertical="center" wrapText="1"/>
    </xf>
    <xf numFmtId="0" fontId="63" fillId="6" borderId="35" xfId="8" applyFont="1" applyFill="1" applyBorder="1" applyAlignment="1">
      <alignment horizontal="center" vertical="center" wrapText="1"/>
    </xf>
    <xf numFmtId="0" fontId="60" fillId="6" borderId="36" xfId="8" applyFont="1" applyFill="1" applyBorder="1" applyAlignment="1">
      <alignment horizontal="center" vertical="center" wrapText="1"/>
    </xf>
    <xf numFmtId="0" fontId="63" fillId="6" borderId="107" xfId="8" applyFont="1" applyFill="1" applyBorder="1" applyAlignment="1">
      <alignment horizontal="center" vertical="center" wrapText="1"/>
    </xf>
    <xf numFmtId="0" fontId="60" fillId="6" borderId="88" xfId="8" applyFont="1" applyFill="1" applyBorder="1" applyAlignment="1">
      <alignment horizontal="center" vertical="center" wrapText="1"/>
    </xf>
    <xf numFmtId="0" fontId="60" fillId="6" borderId="35" xfId="8" applyFont="1" applyFill="1" applyBorder="1" applyAlignment="1">
      <alignment horizontal="center" vertical="center" wrapText="1"/>
    </xf>
    <xf numFmtId="0" fontId="60" fillId="6" borderId="7" xfId="6" applyFont="1" applyFill="1" applyBorder="1" applyAlignment="1">
      <alignment horizontal="center" vertical="center" wrapText="1"/>
    </xf>
    <xf numFmtId="0" fontId="60" fillId="6" borderId="20" xfId="6" applyFont="1" applyFill="1" applyBorder="1" applyAlignment="1">
      <alignment horizontal="center" vertical="center" wrapText="1"/>
    </xf>
    <xf numFmtId="0" fontId="60" fillId="6" borderId="31" xfId="6" applyFont="1" applyFill="1" applyBorder="1" applyAlignment="1">
      <alignment horizontal="center" vertical="center" wrapText="1"/>
    </xf>
    <xf numFmtId="0" fontId="59" fillId="6" borderId="10" xfId="8" applyFont="1" applyFill="1" applyBorder="1" applyAlignment="1">
      <alignment vertical="center" wrapText="1"/>
    </xf>
    <xf numFmtId="0" fontId="63" fillId="6" borderId="102" xfId="6" applyFont="1" applyFill="1" applyBorder="1" applyAlignment="1">
      <alignment vertical="center" wrapText="1"/>
    </xf>
    <xf numFmtId="0" fontId="63" fillId="6" borderId="28" xfId="6" applyFont="1" applyFill="1" applyBorder="1" applyAlignment="1">
      <alignment vertical="center" wrapText="1"/>
    </xf>
    <xf numFmtId="0" fontId="63" fillId="6" borderId="85" xfId="6" applyFont="1" applyFill="1" applyBorder="1" applyAlignment="1">
      <alignment vertical="center" wrapText="1"/>
    </xf>
    <xf numFmtId="0" fontId="63" fillId="6" borderId="101" xfId="6" applyFont="1" applyFill="1" applyBorder="1" applyAlignment="1">
      <alignment horizontal="center" vertical="center" wrapText="1"/>
    </xf>
    <xf numFmtId="0" fontId="62" fillId="6" borderId="10" xfId="8" applyFont="1" applyFill="1" applyBorder="1" applyAlignment="1">
      <alignment vertical="center" wrapText="1"/>
    </xf>
    <xf numFmtId="0" fontId="14" fillId="6" borderId="52" xfId="6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4" fillId="6" borderId="109" xfId="6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06" xfId="6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5" fillId="6" borderId="107" xfId="8" applyFont="1" applyFill="1" applyBorder="1" applyAlignment="1">
      <alignment horizontal="center" vertical="center" wrapText="1"/>
    </xf>
    <xf numFmtId="0" fontId="15" fillId="0" borderId="62" xfId="42" applyFont="1" applyFill="1" applyBorder="1" applyAlignment="1">
      <alignment vertical="center" wrapText="1"/>
    </xf>
    <xf numFmtId="0" fontId="15" fillId="0" borderId="58" xfId="42" applyFont="1" applyFill="1" applyBorder="1" applyAlignment="1">
      <alignment vertical="center" wrapText="1"/>
    </xf>
    <xf numFmtId="0" fontId="21" fillId="0" borderId="57" xfId="42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/>
    </xf>
    <xf numFmtId="0" fontId="20" fillId="0" borderId="67" xfId="4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3" xfId="42" applyFont="1" applyFill="1" applyBorder="1" applyAlignment="1">
      <alignment vertical="center" wrapText="1"/>
    </xf>
    <xf numFmtId="0" fontId="14" fillId="0" borderId="70" xfId="42" applyFont="1" applyFill="1" applyBorder="1" applyAlignment="1">
      <alignment vertical="center" wrapText="1"/>
    </xf>
    <xf numFmtId="0" fontId="14" fillId="0" borderId="77" xfId="42" applyFont="1" applyFill="1" applyBorder="1" applyAlignment="1">
      <alignment vertical="center" wrapText="1"/>
    </xf>
    <xf numFmtId="0" fontId="14" fillId="0" borderId="74" xfId="42" applyFont="1" applyFill="1" applyBorder="1" applyAlignment="1">
      <alignment vertical="center" wrapText="1"/>
    </xf>
    <xf numFmtId="0" fontId="14" fillId="0" borderId="78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37" xfId="8" applyFont="1" applyFill="1" applyBorder="1" applyAlignment="1">
      <alignment horizontal="center" vertical="center" wrapText="1"/>
    </xf>
    <xf numFmtId="0" fontId="17" fillId="6" borderId="9" xfId="6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20" fillId="6" borderId="17" xfId="8" quotePrefix="1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11" xfId="42" applyFont="1" applyFill="1" applyBorder="1" applyAlignment="1">
      <alignment vertical="center" wrapText="1"/>
    </xf>
    <xf numFmtId="0" fontId="14" fillId="0" borderId="103" xfId="42" applyNumberFormat="1" applyFont="1" applyFill="1" applyBorder="1" applyAlignment="1">
      <alignment horizontal="center" vertical="center" wrapText="1"/>
    </xf>
    <xf numFmtId="0" fontId="15" fillId="0" borderId="93" xfId="42" applyNumberFormat="1" applyFont="1" applyFill="1" applyBorder="1" applyAlignment="1">
      <alignment horizontal="center" vertical="center" wrapText="1"/>
    </xf>
    <xf numFmtId="0" fontId="15" fillId="0" borderId="111" xfId="40" applyFont="1" applyFill="1" applyBorder="1" applyAlignment="1">
      <alignment vertical="center" wrapText="1"/>
    </xf>
    <xf numFmtId="0" fontId="14" fillId="0" borderId="72" xfId="42" applyNumberFormat="1" applyFont="1" applyFill="1" applyBorder="1" applyAlignment="1">
      <alignment horizontal="center" vertical="center" wrapText="1"/>
    </xf>
    <xf numFmtId="0" fontId="15" fillId="0" borderId="112" xfId="40" applyFont="1" applyFill="1" applyBorder="1" applyAlignment="1">
      <alignment vertical="center" wrapText="1"/>
    </xf>
    <xf numFmtId="0" fontId="36" fillId="0" borderId="113" xfId="4" applyFont="1" applyFill="1" applyBorder="1" applyAlignment="1">
      <alignment horizontal="center" vertical="center" wrapText="1"/>
    </xf>
    <xf numFmtId="0" fontId="14" fillId="0" borderId="87" xfId="42" applyNumberFormat="1" applyFont="1" applyFill="1" applyBorder="1" applyAlignment="1">
      <alignment horizontal="center" vertical="center" wrapText="1"/>
    </xf>
    <xf numFmtId="0" fontId="14" fillId="0" borderId="75" xfId="40" applyFont="1" applyFill="1" applyBorder="1" applyAlignment="1">
      <alignment vertical="center" wrapText="1"/>
    </xf>
    <xf numFmtId="0" fontId="36" fillId="0" borderId="96" xfId="4" applyFont="1" applyFill="1" applyBorder="1" applyAlignment="1">
      <alignment horizontal="center" vertical="center" wrapText="1"/>
    </xf>
    <xf numFmtId="0" fontId="9" fillId="0" borderId="98" xfId="4" applyFont="1" applyFill="1" applyBorder="1" applyAlignment="1">
      <alignment horizontal="center" vertical="center" wrapText="1"/>
    </xf>
    <xf numFmtId="0" fontId="14" fillId="0" borderId="79" xfId="42" applyNumberFormat="1" applyFont="1" applyFill="1" applyBorder="1" applyAlignment="1">
      <alignment horizontal="center" vertical="center" wrapText="1"/>
    </xf>
    <xf numFmtId="0" fontId="14" fillId="0" borderId="98" xfId="4" applyFont="1" applyFill="1" applyBorder="1" applyAlignment="1">
      <alignment horizontal="center" vertical="center" textRotation="255" wrapText="1"/>
    </xf>
    <xf numFmtId="0" fontId="15" fillId="0" borderId="72" xfId="42" applyNumberFormat="1" applyFont="1" applyFill="1" applyBorder="1" applyAlignment="1">
      <alignment horizontal="center" vertical="center" wrapText="1"/>
    </xf>
    <xf numFmtId="0" fontId="15" fillId="0" borderId="56" xfId="40" applyFont="1" applyFill="1" applyBorder="1" applyAlignment="1">
      <alignment vertical="center" wrapText="1"/>
    </xf>
    <xf numFmtId="0" fontId="15" fillId="0" borderId="104" xfId="42" applyNumberFormat="1" applyFont="1" applyFill="1" applyBorder="1" applyAlignment="1">
      <alignment horizontal="center" vertical="center" wrapText="1"/>
    </xf>
    <xf numFmtId="0" fontId="14" fillId="0" borderId="56" xfId="4" applyFont="1" applyFill="1" applyBorder="1" applyAlignment="1">
      <alignment horizontal="center" vertical="center" textRotation="255" wrapText="1"/>
    </xf>
    <xf numFmtId="0" fontId="15" fillId="0" borderId="97" xfId="40" applyFont="1" applyFill="1" applyBorder="1" applyAlignment="1">
      <alignment vertical="center" wrapText="1"/>
    </xf>
    <xf numFmtId="0" fontId="15" fillId="0" borderId="110" xfId="40" applyFont="1" applyFill="1" applyBorder="1" applyAlignment="1">
      <alignment vertical="center" wrapText="1"/>
    </xf>
    <xf numFmtId="0" fontId="14" fillId="0" borderId="70" xfId="4" applyFont="1" applyFill="1" applyBorder="1" applyAlignment="1">
      <alignment horizontal="center" vertical="center" textRotation="255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14" fillId="0" borderId="87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103" xfId="42" applyFont="1" applyFill="1" applyBorder="1" applyAlignment="1">
      <alignment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17" xfId="8" quotePrefix="1" applyFont="1" applyFill="1" applyBorder="1" applyAlignment="1">
      <alignment horizontal="center"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1" fillId="6" borderId="18" xfId="8" quotePrefix="1" applyFont="1" applyFill="1" applyBorder="1" applyAlignment="1">
      <alignment horizontal="center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20" fillId="6" borderId="18" xfId="8" quotePrefix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8" fillId="0" borderId="64" xfId="0" applyFont="1" applyFill="1" applyBorder="1" applyAlignment="1">
      <alignment horizontal="justify" vertical="center" wrapText="1"/>
    </xf>
    <xf numFmtId="0" fontId="48" fillId="0" borderId="64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19" xfId="8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37" xfId="6" applyFont="1" applyFill="1" applyBorder="1" applyAlignment="1">
      <alignment horizontal="center" vertical="center" wrapText="1"/>
    </xf>
    <xf numFmtId="0" fontId="17" fillId="6" borderId="29" xfId="3" applyFont="1" applyFill="1" applyBorder="1" applyAlignment="1">
      <alignment horizontal="center" vertical="center" textRotation="255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52" fillId="0" borderId="0" xfId="0" applyFont="1" applyFill="1" applyBorder="1"/>
    <xf numFmtId="0" fontId="21" fillId="0" borderId="0" xfId="0" applyFont="1" applyFill="1" applyBorder="1"/>
    <xf numFmtId="0" fontId="56" fillId="0" borderId="0" xfId="0" applyFont="1" applyFill="1" applyBorder="1"/>
    <xf numFmtId="0" fontId="41" fillId="6" borderId="20" xfId="8" quotePrefix="1" applyFont="1" applyFill="1" applyBorder="1" applyAlignment="1">
      <alignment horizontal="center" vertical="center" wrapText="1"/>
    </xf>
    <xf numFmtId="0" fontId="41" fillId="6" borderId="20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82" fillId="0" borderId="61" xfId="0" applyNumberFormat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20" fillId="0" borderId="95" xfId="42" applyFont="1" applyFill="1" applyBorder="1" applyAlignment="1">
      <alignment horizontal="center" vertical="center" wrapText="1"/>
    </xf>
    <xf numFmtId="0" fontId="15" fillId="6" borderId="109" xfId="8" applyFont="1" applyFill="1" applyBorder="1" applyAlignment="1">
      <alignment horizontal="center" vertical="center" wrapText="1"/>
    </xf>
    <xf numFmtId="0" fontId="15" fillId="6" borderId="27" xfId="8" applyFont="1" applyFill="1" applyBorder="1" applyAlignment="1">
      <alignment horizontal="center" vertical="center" wrapText="1"/>
    </xf>
    <xf numFmtId="0" fontId="10" fillId="6" borderId="45" xfId="6" quotePrefix="1" applyFont="1" applyFill="1" applyBorder="1" applyAlignment="1">
      <alignment horizontal="center" vertical="center" wrapText="1"/>
    </xf>
    <xf numFmtId="0" fontId="83" fillId="6" borderId="18" xfId="0" applyFont="1" applyFill="1" applyBorder="1" applyAlignment="1">
      <alignment horizontal="left" vertical="center" wrapText="1"/>
    </xf>
    <xf numFmtId="0" fontId="84" fillId="6" borderId="6" xfId="8" applyFont="1" applyFill="1" applyBorder="1" applyAlignment="1">
      <alignment vertical="center" wrapText="1"/>
    </xf>
    <xf numFmtId="0" fontId="9" fillId="0" borderId="127" xfId="4" applyFont="1" applyFill="1" applyBorder="1" applyAlignment="1">
      <alignment horizontal="center" vertical="center" wrapText="1"/>
    </xf>
    <xf numFmtId="0" fontId="14" fillId="0" borderId="27" xfId="6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17" xfId="8" quotePrefix="1" applyFont="1" applyFill="1" applyBorder="1" applyAlignment="1">
      <alignment horizontal="center" vertical="center" wrapText="1"/>
    </xf>
    <xf numFmtId="0" fontId="15" fillId="0" borderId="38" xfId="8" quotePrefix="1" applyFont="1" applyFill="1" applyBorder="1" applyAlignment="1">
      <alignment horizontal="center" vertical="center" wrapText="1"/>
    </xf>
    <xf numFmtId="0" fontId="14" fillId="0" borderId="9" xfId="8" quotePrefix="1" applyFont="1" applyFill="1" applyBorder="1" applyAlignment="1">
      <alignment horizontal="center" vertical="center" wrapText="1"/>
    </xf>
    <xf numFmtId="0" fontId="14" fillId="0" borderId="9" xfId="6" quotePrefix="1" applyFont="1" applyFill="1" applyBorder="1" applyAlignment="1">
      <alignment horizontal="center" vertical="center" wrapText="1"/>
    </xf>
    <xf numFmtId="0" fontId="14" fillId="0" borderId="20" xfId="6" applyFont="1" applyFill="1" applyBorder="1" applyAlignment="1">
      <alignment horizontal="center" vertical="center" wrapText="1"/>
    </xf>
    <xf numFmtId="0" fontId="14" fillId="0" borderId="37" xfId="6" applyFont="1" applyFill="1" applyBorder="1" applyAlignment="1">
      <alignment horizontal="center" vertical="center" wrapText="1"/>
    </xf>
    <xf numFmtId="0" fontId="15" fillId="0" borderId="31" xfId="8" quotePrefix="1" applyFont="1" applyFill="1" applyBorder="1" applyAlignment="1">
      <alignment horizontal="center"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4" fillId="0" borderId="31" xfId="6" applyFont="1" applyFill="1" applyBorder="1" applyAlignment="1">
      <alignment horizontal="center" vertical="center" wrapText="1"/>
    </xf>
    <xf numFmtId="0" fontId="14" fillId="0" borderId="86" xfId="6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5" fillId="0" borderId="30" xfId="8" quotePrefix="1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horizontal="justify" vertical="center" wrapText="1"/>
    </xf>
    <xf numFmtId="0" fontId="66" fillId="6" borderId="9" xfId="0" applyFont="1" applyFill="1" applyBorder="1" applyAlignment="1">
      <alignment horizontal="left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7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0" fillId="4" borderId="37" xfId="6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17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7" xfId="6" applyFont="1" applyFill="1" applyBorder="1" applyAlignment="1">
      <alignment horizontal="center" vertical="center" wrapText="1"/>
    </xf>
    <xf numFmtId="0" fontId="21" fillId="4" borderId="20" xfId="6" applyFont="1" applyFill="1" applyBorder="1" applyAlignment="1">
      <alignment horizontal="center" vertical="center" wrapText="1"/>
    </xf>
    <xf numFmtId="0" fontId="21" fillId="4" borderId="37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29" xfId="3" applyFont="1" applyFill="1" applyBorder="1" applyAlignment="1">
      <alignment horizontal="center" vertical="center" textRotation="255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38" xfId="8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37" xfId="8" applyFont="1" applyFill="1" applyBorder="1" applyAlignment="1">
      <alignment horizontal="center" vertical="center" wrapText="1"/>
    </xf>
    <xf numFmtId="0" fontId="21" fillId="4" borderId="38" xfId="8" applyFont="1" applyFill="1" applyBorder="1" applyAlignment="1">
      <alignment horizontal="center" vertical="center" wrapText="1"/>
    </xf>
    <xf numFmtId="0" fontId="21" fillId="4" borderId="27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1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0" fillId="4" borderId="12" xfId="8" applyFont="1" applyFill="1" applyBorder="1" applyAlignment="1">
      <alignment horizontal="center" vertical="center" wrapText="1"/>
    </xf>
    <xf numFmtId="0" fontId="20" fillId="4" borderId="7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10" fillId="6" borderId="15" xfId="6" quotePrefix="1" applyFont="1" applyFill="1" applyBorder="1" applyAlignment="1">
      <alignment horizontal="center" vertical="center" wrapText="1"/>
    </xf>
    <xf numFmtId="0" fontId="10" fillId="6" borderId="16" xfId="6" quotePrefix="1" applyFont="1" applyFill="1" applyBorder="1" applyAlignment="1">
      <alignment horizontal="center" vertical="center" wrapText="1"/>
    </xf>
    <xf numFmtId="0" fontId="83" fillId="6" borderId="18" xfId="0" applyFont="1" applyFill="1" applyBorder="1" applyAlignment="1">
      <alignment horizontal="justify" vertical="center" wrapText="1"/>
    </xf>
    <xf numFmtId="0" fontId="14" fillId="0" borderId="125" xfId="40" applyNumberFormat="1" applyFont="1" applyFill="1" applyBorder="1" applyAlignment="1">
      <alignment horizontal="center" vertical="center" wrapText="1"/>
    </xf>
    <xf numFmtId="0" fontId="14" fillId="0" borderId="125" xfId="42" applyNumberFormat="1" applyFont="1" applyFill="1" applyBorder="1" applyAlignment="1">
      <alignment horizontal="center" vertical="center" wrapText="1"/>
    </xf>
    <xf numFmtId="0" fontId="14" fillId="0" borderId="126" xfId="42" applyNumberFormat="1" applyFont="1" applyFill="1" applyBorder="1" applyAlignment="1">
      <alignment horizontal="center" vertical="center" wrapText="1"/>
    </xf>
    <xf numFmtId="0" fontId="2" fillId="0" borderId="122" xfId="4" applyFont="1" applyFill="1" applyBorder="1" applyAlignment="1">
      <alignment horizontal="center" vertical="center" wrapText="1"/>
    </xf>
    <xf numFmtId="0" fontId="14" fillId="0" borderId="122" xfId="40" applyNumberFormat="1" applyFont="1" applyFill="1" applyBorder="1" applyAlignment="1">
      <alignment horizontal="center" vertical="center" wrapText="1"/>
    </xf>
    <xf numFmtId="0" fontId="36" fillId="0" borderId="125" xfId="4" applyFont="1" applyFill="1" applyBorder="1" applyAlignment="1">
      <alignment horizontal="center" vertical="center" wrapText="1"/>
    </xf>
    <xf numFmtId="0" fontId="14" fillId="0" borderId="124" xfId="42" applyFont="1" applyFill="1" applyBorder="1" applyAlignment="1">
      <alignment vertical="center" wrapText="1"/>
    </xf>
    <xf numFmtId="0" fontId="14" fillId="0" borderId="128" xfId="42" applyFont="1" applyFill="1" applyBorder="1" applyAlignment="1">
      <alignment vertical="center" wrapText="1"/>
    </xf>
    <xf numFmtId="0" fontId="14" fillId="0" borderId="130" xfId="40" applyNumberFormat="1" applyFont="1" applyFill="1" applyBorder="1" applyAlignment="1">
      <alignment horizontal="center" vertical="center" wrapText="1"/>
    </xf>
    <xf numFmtId="0" fontId="14" fillId="0" borderId="131" xfId="40" applyNumberFormat="1" applyFont="1" applyFill="1" applyBorder="1" applyAlignment="1">
      <alignment horizontal="center" vertical="center" wrapText="1"/>
    </xf>
    <xf numFmtId="0" fontId="14" fillId="0" borderId="125" xfId="4" applyFont="1" applyFill="1" applyBorder="1" applyAlignment="1">
      <alignment horizontal="center" vertical="center" textRotation="255" wrapText="1"/>
    </xf>
    <xf numFmtId="0" fontId="14" fillId="0" borderId="127" xfId="4" applyFont="1" applyFill="1" applyBorder="1" applyAlignment="1">
      <alignment horizontal="center" vertical="center" textRotation="255" wrapText="1"/>
    </xf>
    <xf numFmtId="0" fontId="14" fillId="0" borderId="124" xfId="40" applyFont="1" applyFill="1" applyBorder="1" applyAlignment="1">
      <alignment horizontal="center" vertical="center" wrapText="1"/>
    </xf>
    <xf numFmtId="0" fontId="14" fillId="0" borderId="128" xfId="40" applyFont="1" applyFill="1" applyBorder="1" applyAlignment="1">
      <alignment horizontal="center" vertical="center" wrapText="1"/>
    </xf>
    <xf numFmtId="0" fontId="15" fillId="0" borderId="132" xfId="40" applyFont="1" applyFill="1" applyBorder="1" applyAlignment="1">
      <alignment horizontal="center" vertical="center" wrapText="1"/>
    </xf>
    <xf numFmtId="0" fontId="15" fillId="0" borderId="131" xfId="40" applyFont="1" applyFill="1" applyBorder="1" applyAlignment="1">
      <alignment horizontal="center" vertical="center" wrapText="1"/>
    </xf>
    <xf numFmtId="0" fontId="60" fillId="6" borderId="9" xfId="6" applyFont="1" applyFill="1" applyBorder="1" applyAlignment="1">
      <alignment horizontal="center" vertical="center" wrapText="1"/>
    </xf>
    <xf numFmtId="0" fontId="60" fillId="6" borderId="12" xfId="6" applyFont="1" applyFill="1" applyBorder="1" applyAlignment="1">
      <alignment horizontal="center" vertical="center" wrapText="1"/>
    </xf>
    <xf numFmtId="0" fontId="60" fillId="6" borderId="92" xfId="6" applyFont="1" applyFill="1" applyBorder="1" applyAlignment="1">
      <alignment horizontal="center" vertical="center" wrapText="1"/>
    </xf>
    <xf numFmtId="0" fontId="60" fillId="6" borderId="19" xfId="6" applyFont="1" applyFill="1" applyBorder="1" applyAlignment="1">
      <alignment horizontal="center" vertical="center" wrapText="1"/>
    </xf>
    <xf numFmtId="0" fontId="60" fillId="6" borderId="45" xfId="6" applyFont="1" applyFill="1" applyBorder="1" applyAlignment="1">
      <alignment horizontal="center" vertical="center" wrapText="1"/>
    </xf>
    <xf numFmtId="0" fontId="60" fillId="6" borderId="46" xfId="6" applyFont="1" applyFill="1" applyBorder="1" applyAlignment="1">
      <alignment horizontal="center" vertical="center" wrapText="1"/>
    </xf>
    <xf numFmtId="0" fontId="60" fillId="6" borderId="39" xfId="6" applyFont="1" applyFill="1" applyBorder="1" applyAlignment="1">
      <alignment horizontal="center" vertical="center" wrapText="1"/>
    </xf>
    <xf numFmtId="0" fontId="60" fillId="6" borderId="13" xfId="6" applyFont="1" applyFill="1" applyBorder="1" applyAlignment="1">
      <alignment horizontal="center" vertical="center" wrapText="1"/>
    </xf>
    <xf numFmtId="0" fontId="60" fillId="6" borderId="17" xfId="6" applyFont="1" applyFill="1" applyBorder="1" applyAlignment="1">
      <alignment horizontal="center" vertical="center" wrapText="1"/>
    </xf>
    <xf numFmtId="0" fontId="60" fillId="6" borderId="30" xfId="6" applyFont="1" applyFill="1" applyBorder="1" applyAlignment="1">
      <alignment horizontal="center" vertical="center" wrapText="1"/>
    </xf>
    <xf numFmtId="0" fontId="60" fillId="6" borderId="33" xfId="6" applyFont="1" applyFill="1" applyBorder="1" applyAlignment="1">
      <alignment horizontal="center" vertical="center" wrapText="1"/>
    </xf>
    <xf numFmtId="0" fontId="63" fillId="6" borderId="43" xfId="6" applyFont="1" applyFill="1" applyBorder="1" applyAlignment="1">
      <alignment horizontal="center" vertical="center" wrapText="1"/>
    </xf>
    <xf numFmtId="0" fontId="63" fillId="6" borderId="102" xfId="6" applyFont="1" applyFill="1" applyBorder="1" applyAlignment="1">
      <alignment horizontal="center" vertical="center" wrapText="1"/>
    </xf>
    <xf numFmtId="0" fontId="60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46" xfId="8" applyFont="1" applyFill="1" applyBorder="1" applyAlignment="1">
      <alignment horizontal="center" vertical="center" wrapText="1"/>
    </xf>
    <xf numFmtId="0" fontId="14" fillId="6" borderId="50" xfId="8" applyFont="1" applyFill="1" applyBorder="1" applyAlignment="1">
      <alignment horizontal="center" vertical="center" wrapText="1"/>
    </xf>
    <xf numFmtId="0" fontId="14" fillId="6" borderId="89" xfId="8" applyFont="1" applyFill="1" applyBorder="1" applyAlignment="1">
      <alignment horizontal="center" vertical="center" wrapText="1"/>
    </xf>
    <xf numFmtId="0" fontId="14" fillId="6" borderId="28" xfId="6" applyFont="1" applyFill="1" applyBorder="1" applyAlignment="1">
      <alignment vertical="center" wrapText="1"/>
    </xf>
    <xf numFmtId="0" fontId="14" fillId="6" borderId="85" xfId="6" applyFont="1" applyFill="1" applyBorder="1" applyAlignment="1">
      <alignment vertical="center" wrapText="1"/>
    </xf>
    <xf numFmtId="0" fontId="14" fillId="6" borderId="51" xfId="8" applyFont="1" applyFill="1" applyBorder="1" applyAlignment="1">
      <alignment horizontal="center" vertical="center" wrapText="1"/>
    </xf>
    <xf numFmtId="0" fontId="14" fillId="6" borderId="12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14" fillId="6" borderId="20" xfId="11" quotePrefix="1" applyFont="1" applyFill="1" applyBorder="1" applyAlignment="1">
      <alignment vertical="center" wrapText="1"/>
    </xf>
    <xf numFmtId="0" fontId="20" fillId="6" borderId="31" xfId="8" quotePrefix="1" applyFont="1" applyFill="1" applyBorder="1" applyAlignment="1">
      <alignment horizontal="center" vertical="center" wrapText="1"/>
    </xf>
    <xf numFmtId="0" fontId="41" fillId="6" borderId="17" xfId="8" quotePrefix="1" applyFont="1" applyFill="1" applyBorder="1" applyAlignment="1">
      <alignment horizontal="center" vertical="center" wrapText="1"/>
    </xf>
    <xf numFmtId="0" fontId="24" fillId="6" borderId="19" xfId="0" applyFont="1" applyFill="1" applyBorder="1"/>
    <xf numFmtId="0" fontId="40" fillId="6" borderId="19" xfId="0" applyFont="1" applyFill="1" applyBorder="1" applyAlignment="1">
      <alignment horizontal="left" vertical="center" wrapText="1"/>
    </xf>
    <xf numFmtId="0" fontId="41" fillId="6" borderId="17" xfId="6" applyFont="1" applyFill="1" applyBorder="1" applyAlignment="1">
      <alignment horizontal="center" vertical="center" wrapText="1"/>
    </xf>
    <xf numFmtId="0" fontId="21" fillId="6" borderId="17" xfId="6" applyFont="1" applyFill="1" applyBorder="1" applyAlignment="1">
      <alignment horizontal="center" vertical="center" wrapText="1"/>
    </xf>
    <xf numFmtId="0" fontId="14" fillId="6" borderId="17" xfId="11" quotePrefix="1" applyFont="1" applyFill="1" applyBorder="1" applyAlignment="1">
      <alignment vertical="center" wrapText="1"/>
    </xf>
    <xf numFmtId="0" fontId="20" fillId="6" borderId="35" xfId="8" quotePrefix="1" applyFont="1" applyFill="1" applyBorder="1" applyAlignment="1">
      <alignment horizontal="center" vertical="center" wrapText="1"/>
    </xf>
    <xf numFmtId="0" fontId="20" fillId="6" borderId="36" xfId="8" quotePrefix="1" applyFont="1" applyFill="1" applyBorder="1" applyAlignment="1">
      <alignment horizontal="center" vertical="center" wrapText="1"/>
    </xf>
    <xf numFmtId="0" fontId="40" fillId="6" borderId="48" xfId="0" applyFont="1" applyFill="1" applyBorder="1" applyAlignment="1">
      <alignment horizontal="justify" vertical="center" wrapText="1"/>
    </xf>
    <xf numFmtId="0" fontId="41" fillId="6" borderId="8" xfId="8" quotePrefix="1" applyFont="1" applyFill="1" applyBorder="1" applyAlignment="1">
      <alignment horizontal="center" vertical="center" wrapText="1"/>
    </xf>
    <xf numFmtId="0" fontId="41" fillId="6" borderId="42" xfId="8" quotePrefix="1" applyFont="1" applyFill="1" applyBorder="1" applyAlignment="1">
      <alignment horizontal="center" vertical="center" wrapText="1"/>
    </xf>
    <xf numFmtId="0" fontId="86" fillId="6" borderId="20" xfId="8" quotePrefix="1" applyFont="1" applyFill="1" applyBorder="1" applyAlignment="1">
      <alignment horizontal="center" vertical="center" wrapText="1"/>
    </xf>
    <xf numFmtId="0" fontId="87" fillId="6" borderId="20" xfId="8" quotePrefix="1" applyFont="1" applyFill="1" applyBorder="1" applyAlignment="1">
      <alignment horizontal="center" vertical="center" wrapText="1"/>
    </xf>
    <xf numFmtId="0" fontId="88" fillId="0" borderId="57" xfId="54" applyNumberFormat="1" applyFont="1" applyFill="1" applyBorder="1" applyAlignment="1">
      <alignment horizontal="center" vertical="top" wrapText="1" readingOrder="1"/>
    </xf>
    <xf numFmtId="0" fontId="88" fillId="0" borderId="80" xfId="54" applyNumberFormat="1" applyFont="1" applyFill="1" applyBorder="1" applyAlignment="1">
      <alignment horizontal="center" vertical="top" wrapText="1" readingOrder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9" xfId="22" applyFont="1" applyFill="1" applyBorder="1" applyAlignment="1">
      <alignment horizontal="center" vertical="center" wrapText="1"/>
    </xf>
    <xf numFmtId="0" fontId="43" fillId="0" borderId="58" xfId="42" applyFont="1" applyFill="1" applyBorder="1" applyAlignment="1">
      <alignment vertical="center" wrapText="1"/>
    </xf>
    <xf numFmtId="0" fontId="90" fillId="6" borderId="46" xfId="22" applyFont="1" applyFill="1" applyBorder="1" applyAlignment="1">
      <alignment horizontal="center" vertical="center"/>
    </xf>
    <xf numFmtId="0" fontId="90" fillId="6" borderId="50" xfId="22" applyFont="1" applyFill="1" applyBorder="1" applyAlignment="1">
      <alignment horizontal="center" vertical="center"/>
    </xf>
    <xf numFmtId="0" fontId="90" fillId="6" borderId="51" xfId="22" applyFont="1" applyFill="1" applyBorder="1" applyAlignment="1">
      <alignment horizontal="center" vertical="center"/>
    </xf>
    <xf numFmtId="0" fontId="90" fillId="6" borderId="47" xfId="22" applyFont="1" applyFill="1" applyBorder="1" applyAlignment="1">
      <alignment horizontal="center" vertical="center"/>
    </xf>
    <xf numFmtId="0" fontId="90" fillId="6" borderId="52" xfId="22" applyFont="1" applyFill="1" applyBorder="1" applyAlignment="1">
      <alignment horizontal="center" vertical="center"/>
    </xf>
    <xf numFmtId="0" fontId="90" fillId="6" borderId="14" xfId="21" applyFont="1" applyFill="1" applyBorder="1" applyAlignment="1">
      <alignment horizontal="center" vertical="center" wrapText="1"/>
    </xf>
    <xf numFmtId="0" fontId="90" fillId="6" borderId="25" xfId="21" applyFont="1" applyFill="1" applyBorder="1" applyAlignment="1">
      <alignment horizontal="center" vertical="center" wrapText="1"/>
    </xf>
    <xf numFmtId="0" fontId="90" fillId="6" borderId="9" xfId="21" applyFont="1" applyFill="1" applyBorder="1" applyAlignment="1">
      <alignment horizontal="center" vertical="center" wrapText="1"/>
    </xf>
    <xf numFmtId="0" fontId="91" fillId="6" borderId="0" xfId="23" applyFont="1" applyFill="1"/>
    <xf numFmtId="0" fontId="92" fillId="6" borderId="0" xfId="23" applyFont="1" applyFill="1"/>
    <xf numFmtId="0" fontId="14" fillId="6" borderId="9" xfId="6" quotePrefix="1" applyFont="1" applyFill="1" applyBorder="1" applyAlignment="1">
      <alignment horizontal="center" vertical="center" wrapText="1"/>
    </xf>
    <xf numFmtId="0" fontId="82" fillId="0" borderId="122" xfId="0" applyNumberFormat="1" applyFont="1" applyFill="1" applyBorder="1" applyAlignment="1">
      <alignment horizontal="center" vertical="center"/>
    </xf>
    <xf numFmtId="0" fontId="60" fillId="0" borderId="61" xfId="0" applyNumberFormat="1" applyFont="1" applyFill="1" applyBorder="1" applyAlignment="1">
      <alignment horizontal="center" vertical="center"/>
    </xf>
    <xf numFmtId="0" fontId="21" fillId="4" borderId="12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wrapText="1"/>
    </xf>
    <xf numFmtId="0" fontId="58" fillId="6" borderId="9" xfId="3" quotePrefix="1" applyFont="1" applyFill="1" applyBorder="1" applyAlignment="1">
      <alignment horizontal="center" vertic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36" fillId="6" borderId="31" xfId="3" quotePrefix="1" applyFont="1" applyFill="1" applyBorder="1" applyAlignment="1">
      <alignment horizontal="center" vertical="center" wrapText="1"/>
    </xf>
    <xf numFmtId="0" fontId="2" fillId="6" borderId="33" xfId="3" quotePrefix="1" applyFont="1" applyFill="1" applyBorder="1" applyAlignment="1">
      <alignment horizontal="center" vertical="center" wrapText="1"/>
    </xf>
    <xf numFmtId="0" fontId="14" fillId="6" borderId="7" xfId="8" quotePrefix="1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left" vertical="center" wrapText="1"/>
    </xf>
    <xf numFmtId="0" fontId="15" fillId="6" borderId="31" xfId="6" quotePrefix="1" applyFont="1" applyFill="1" applyBorder="1" applyAlignment="1">
      <alignment vertical="center" wrapText="1"/>
    </xf>
    <xf numFmtId="0" fontId="14" fillId="6" borderId="31" xfId="6" quotePrefix="1" applyFont="1" applyFill="1" applyBorder="1" applyAlignment="1">
      <alignment vertical="center" wrapText="1"/>
    </xf>
    <xf numFmtId="0" fontId="31" fillId="6" borderId="19" xfId="0" applyFont="1" applyFill="1" applyBorder="1" applyAlignment="1">
      <alignment horizontal="left" vertical="center" wrapText="1"/>
    </xf>
    <xf numFmtId="0" fontId="14" fillId="6" borderId="17" xfId="6" quotePrefix="1" applyFont="1" applyFill="1" applyBorder="1" applyAlignment="1">
      <alignment horizontal="center" vertical="center" wrapText="1"/>
    </xf>
    <xf numFmtId="0" fontId="32" fillId="6" borderId="12" xfId="8" quotePrefix="1" applyFont="1" applyFill="1" applyBorder="1" applyAlignment="1">
      <alignment vertical="center" wrapText="1"/>
    </xf>
    <xf numFmtId="0" fontId="14" fillId="6" borderId="13" xfId="8" quotePrefix="1" applyFont="1" applyFill="1" applyBorder="1" applyAlignment="1">
      <alignment horizontal="center" vertical="center" wrapText="1"/>
    </xf>
    <xf numFmtId="0" fontId="24" fillId="6" borderId="48" xfId="0" applyFont="1" applyFill="1" applyBorder="1"/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8" xfId="6" applyFont="1" applyFill="1" applyBorder="1" applyAlignment="1">
      <alignment horizontal="center" vertical="center" wrapText="1"/>
    </xf>
    <xf numFmtId="0" fontId="15" fillId="6" borderId="42" xfId="6" applyFont="1" applyFill="1" applyBorder="1" applyAlignment="1">
      <alignment horizontal="center" vertical="center" wrapText="1"/>
    </xf>
    <xf numFmtId="0" fontId="17" fillId="6" borderId="12" xfId="8" quotePrefix="1" applyFont="1" applyFill="1" applyBorder="1" applyAlignment="1">
      <alignment vertical="center" wrapText="1"/>
    </xf>
    <xf numFmtId="0" fontId="24" fillId="6" borderId="44" xfId="0" applyFont="1" applyFill="1" applyBorder="1"/>
    <xf numFmtId="0" fontId="41" fillId="6" borderId="35" xfId="8" quotePrefix="1" applyFont="1" applyFill="1" applyBorder="1" applyAlignment="1">
      <alignment horizontal="center" vertical="center" wrapText="1"/>
    </xf>
    <xf numFmtId="0" fontId="17" fillId="6" borderId="118" xfId="8" quotePrefix="1" applyFont="1" applyFill="1" applyBorder="1" applyAlignment="1">
      <alignment vertical="center" wrapText="1"/>
    </xf>
    <xf numFmtId="0" fontId="14" fillId="6" borderId="119" xfId="8" quotePrefix="1" applyFont="1" applyFill="1" applyBorder="1" applyAlignment="1">
      <alignment vertical="center" wrapText="1"/>
    </xf>
    <xf numFmtId="0" fontId="14" fillId="6" borderId="120" xfId="8" quotePrefix="1" applyFont="1" applyFill="1" applyBorder="1" applyAlignment="1">
      <alignment vertical="center" wrapText="1"/>
    </xf>
    <xf numFmtId="0" fontId="17" fillId="6" borderId="44" xfId="8" applyFont="1" applyFill="1" applyBorder="1" applyAlignment="1">
      <alignment vertical="center" wrapText="1"/>
    </xf>
    <xf numFmtId="0" fontId="15" fillId="6" borderId="35" xfId="6" quotePrefix="1" applyFont="1" applyFill="1" applyBorder="1" applyAlignment="1">
      <alignment vertical="center" wrapText="1"/>
    </xf>
    <xf numFmtId="0" fontId="15" fillId="6" borderId="35" xfId="6" quotePrefix="1" applyFont="1" applyFill="1" applyBorder="1" applyAlignment="1">
      <alignment horizontal="center" vertical="center" wrapText="1"/>
    </xf>
    <xf numFmtId="0" fontId="15" fillId="6" borderId="36" xfId="6" quotePrefix="1" applyFont="1" applyFill="1" applyBorder="1" applyAlignment="1">
      <alignment horizontal="center" vertical="center" wrapText="1"/>
    </xf>
    <xf numFmtId="0" fontId="40" fillId="6" borderId="43" xfId="0" applyFont="1" applyFill="1" applyBorder="1" applyAlignment="1">
      <alignment horizontal="justify" vertical="center" wrapText="1"/>
    </xf>
    <xf numFmtId="0" fontId="41" fillId="6" borderId="101" xfId="8" quotePrefix="1" applyFont="1" applyFill="1" applyBorder="1" applyAlignment="1">
      <alignment horizontal="center" vertical="center" wrapText="1"/>
    </xf>
    <xf numFmtId="0" fontId="41" fillId="6" borderId="101" xfId="6" applyFont="1" applyFill="1" applyBorder="1" applyAlignment="1">
      <alignment horizontal="center" vertical="center" wrapText="1"/>
    </xf>
    <xf numFmtId="0" fontId="41" fillId="6" borderId="102" xfId="6" applyFont="1" applyFill="1" applyBorder="1" applyAlignment="1">
      <alignment horizontal="center" vertical="center" wrapText="1"/>
    </xf>
    <xf numFmtId="0" fontId="41" fillId="6" borderId="36" xfId="8" quotePrefix="1" applyFont="1" applyFill="1" applyBorder="1" applyAlignment="1">
      <alignment horizontal="center" vertical="center" wrapText="1"/>
    </xf>
    <xf numFmtId="0" fontId="24" fillId="6" borderId="30" xfId="0" applyFont="1" applyFill="1" applyBorder="1"/>
    <xf numFmtId="0" fontId="41" fillId="6" borderId="31" xfId="8" quotePrefix="1" applyFont="1" applyFill="1" applyBorder="1" applyAlignment="1">
      <alignment horizontal="center" vertical="center" wrapText="1"/>
    </xf>
    <xf numFmtId="0" fontId="41" fillId="6" borderId="33" xfId="8" quotePrefix="1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4" fillId="6" borderId="13" xfId="3" quotePrefix="1" applyFont="1" applyFill="1" applyBorder="1" applyAlignment="1">
      <alignment horizontal="center" vertical="center" textRotation="255" wrapText="1"/>
    </xf>
    <xf numFmtId="0" fontId="19" fillId="6" borderId="14" xfId="0" applyFont="1" applyFill="1" applyBorder="1" applyAlignment="1">
      <alignment horizontal="left" vertical="center" wrapText="1"/>
    </xf>
    <xf numFmtId="0" fontId="20" fillId="6" borderId="24" xfId="8" quotePrefix="1" applyFont="1" applyFill="1" applyBorder="1" applyAlignment="1">
      <alignment horizontal="center" vertical="center" wrapText="1"/>
    </xf>
    <xf numFmtId="0" fontId="41" fillId="6" borderId="22" xfId="8" quotePrefix="1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left" vertical="center" wrapText="1"/>
    </xf>
    <xf numFmtId="0" fontId="32" fillId="6" borderId="44" xfId="8" applyFont="1" applyFill="1" applyBorder="1" applyAlignment="1">
      <alignment vertical="center" wrapText="1"/>
    </xf>
    <xf numFmtId="0" fontId="14" fillId="6" borderId="35" xfId="6" quotePrefix="1" applyFont="1" applyFill="1" applyBorder="1" applyAlignment="1">
      <alignment horizontal="center" vertical="center" wrapText="1"/>
    </xf>
    <xf numFmtId="0" fontId="14" fillId="6" borderId="36" xfId="6" quotePrefix="1" applyFont="1" applyFill="1" applyBorder="1" applyAlignment="1">
      <alignment horizontal="center" vertical="center" wrapText="1"/>
    </xf>
    <xf numFmtId="0" fontId="82" fillId="6" borderId="50" xfId="0" applyFont="1" applyFill="1" applyBorder="1" applyAlignment="1">
      <alignment horizontal="center" vertical="center"/>
    </xf>
    <xf numFmtId="0" fontId="82" fillId="6" borderId="47" xfId="0" applyFont="1" applyFill="1" applyBorder="1" applyAlignment="1">
      <alignment horizontal="center" vertical="center"/>
    </xf>
    <xf numFmtId="0" fontId="90" fillId="6" borderId="133" xfId="22" applyFont="1" applyFill="1" applyBorder="1" applyAlignment="1">
      <alignment horizontal="center" vertical="center" wrapText="1"/>
    </xf>
    <xf numFmtId="0" fontId="90" fillId="6" borderId="134" xfId="22" applyFont="1" applyFill="1" applyBorder="1" applyAlignment="1">
      <alignment horizontal="center" vertical="center" wrapText="1"/>
    </xf>
    <xf numFmtId="0" fontId="90" fillId="6" borderId="135" xfId="22" applyFont="1" applyFill="1" applyBorder="1" applyAlignment="1">
      <alignment horizontal="center" vertical="center" wrapText="1"/>
    </xf>
    <xf numFmtId="0" fontId="14" fillId="6" borderId="137" xfId="6" quotePrefix="1" applyFont="1" applyFill="1" applyBorder="1" applyAlignment="1">
      <alignment horizontal="center" vertical="center" wrapText="1"/>
    </xf>
    <xf numFmtId="0" fontId="14" fillId="4" borderId="141" xfId="3" quotePrefix="1" applyFont="1" applyFill="1" applyBorder="1" applyAlignment="1">
      <alignment horizontal="center" vertical="center" textRotation="255" wrapText="1"/>
    </xf>
    <xf numFmtId="0" fontId="14" fillId="4" borderId="142" xfId="3" quotePrefix="1" applyFont="1" applyFill="1" applyBorder="1" applyAlignment="1">
      <alignment horizontal="center" vertical="center" textRotation="255" wrapText="1"/>
    </xf>
    <xf numFmtId="0" fontId="14" fillId="4" borderId="143" xfId="3" quotePrefix="1" applyFont="1" applyFill="1" applyBorder="1" applyAlignment="1">
      <alignment horizontal="center" vertical="center" textRotation="255" wrapText="1"/>
    </xf>
    <xf numFmtId="0" fontId="14" fillId="4" borderId="137" xfId="3" quotePrefix="1" applyFont="1" applyFill="1" applyBorder="1" applyAlignment="1">
      <alignment horizontal="center" vertical="center" textRotation="255" wrapText="1"/>
    </xf>
    <xf numFmtId="0" fontId="15" fillId="4" borderId="141" xfId="6" quotePrefix="1" applyFont="1" applyFill="1" applyBorder="1" applyAlignment="1">
      <alignment vertical="center" wrapText="1"/>
    </xf>
    <xf numFmtId="0" fontId="15" fillId="4" borderId="144" xfId="6" quotePrefix="1" applyFont="1" applyFill="1" applyBorder="1" applyAlignment="1">
      <alignment vertical="center" wrapText="1"/>
    </xf>
    <xf numFmtId="0" fontId="14" fillId="4" borderId="145" xfId="6" quotePrefix="1" applyFont="1" applyFill="1" applyBorder="1" applyAlignment="1">
      <alignment vertical="center" wrapText="1"/>
    </xf>
    <xf numFmtId="0" fontId="15" fillId="4" borderId="142" xfId="6" quotePrefix="1" applyFont="1" applyFill="1" applyBorder="1" applyAlignment="1">
      <alignment vertical="center" wrapText="1"/>
    </xf>
    <xf numFmtId="0" fontId="14" fillId="4" borderId="146" xfId="6" quotePrefix="1" applyFont="1" applyFill="1" applyBorder="1" applyAlignment="1">
      <alignment vertical="center" wrapText="1"/>
    </xf>
    <xf numFmtId="0" fontId="14" fillId="4" borderId="147" xfId="6" applyFont="1" applyFill="1" applyBorder="1" applyAlignment="1">
      <alignment horizontal="center" vertical="center" wrapText="1"/>
    </xf>
    <xf numFmtId="0" fontId="14" fillId="4" borderId="144" xfId="6" applyFont="1" applyFill="1" applyBorder="1" applyAlignment="1">
      <alignment horizontal="center" vertical="center" wrapText="1"/>
    </xf>
    <xf numFmtId="0" fontId="14" fillId="4" borderId="143" xfId="6" applyFont="1" applyFill="1" applyBorder="1" applyAlignment="1">
      <alignment horizontal="center" vertical="center" wrapText="1"/>
    </xf>
    <xf numFmtId="0" fontId="15" fillId="4" borderId="148" xfId="6" quotePrefix="1" applyFont="1" applyFill="1" applyBorder="1" applyAlignment="1">
      <alignment vertical="center" wrapText="1"/>
    </xf>
    <xf numFmtId="0" fontId="15" fillId="4" borderId="149" xfId="6" quotePrefix="1" applyFont="1" applyFill="1" applyBorder="1" applyAlignment="1">
      <alignment vertical="center" wrapText="1"/>
    </xf>
    <xf numFmtId="0" fontId="15" fillId="4" borderId="151" xfId="6" quotePrefix="1" applyFont="1" applyFill="1" applyBorder="1" applyAlignment="1">
      <alignment vertical="center" wrapText="1"/>
    </xf>
    <xf numFmtId="0" fontId="15" fillId="4" borderId="148" xfId="6" quotePrefix="1" applyFont="1" applyFill="1" applyBorder="1" applyAlignment="1">
      <alignment horizontal="center" vertical="center" wrapText="1"/>
    </xf>
    <xf numFmtId="0" fontId="15" fillId="4" borderId="149" xfId="6" quotePrefix="1" applyFont="1" applyFill="1" applyBorder="1" applyAlignment="1">
      <alignment horizontal="center" vertical="center" wrapText="1"/>
    </xf>
    <xf numFmtId="0" fontId="15" fillId="4" borderId="150" xfId="6" quotePrefix="1" applyFont="1" applyFill="1" applyBorder="1" applyAlignment="1">
      <alignment horizontal="center" vertical="center" wrapText="1"/>
    </xf>
    <xf numFmtId="0" fontId="14" fillId="4" borderId="133" xfId="8" quotePrefix="1" applyFont="1" applyFill="1" applyBorder="1" applyAlignment="1">
      <alignment horizontal="center" vertical="center" wrapText="1"/>
    </xf>
    <xf numFmtId="0" fontId="14" fillId="4" borderId="137" xfId="6" quotePrefix="1" applyFont="1" applyFill="1" applyBorder="1" applyAlignment="1">
      <alignment horizontal="center" vertical="center" wrapText="1"/>
    </xf>
    <xf numFmtId="0" fontId="14" fillId="4" borderId="140" xfId="6" quotePrefix="1" applyFont="1" applyFill="1" applyBorder="1" applyAlignment="1">
      <alignment horizontal="center" vertical="center" wrapText="1"/>
    </xf>
    <xf numFmtId="0" fontId="14" fillId="4" borderId="151" xfId="8" quotePrefix="1" applyFont="1" applyFill="1" applyBorder="1" applyAlignment="1">
      <alignment vertical="center" wrapText="1"/>
    </xf>
    <xf numFmtId="0" fontId="14" fillId="6" borderId="133" xfId="6" quotePrefix="1" applyFont="1" applyFill="1" applyBorder="1" applyAlignment="1">
      <alignment horizontal="center" vertical="center" wrapText="1"/>
    </xf>
    <xf numFmtId="0" fontId="14" fillId="4" borderId="148" xfId="8" quotePrefix="1" applyFont="1" applyFill="1" applyBorder="1" applyAlignment="1">
      <alignment vertical="center" wrapText="1"/>
    </xf>
    <xf numFmtId="0" fontId="14" fillId="4" borderId="149" xfId="8" quotePrefix="1" applyFont="1" applyFill="1" applyBorder="1" applyAlignment="1">
      <alignment vertical="center" wrapText="1"/>
    </xf>
    <xf numFmtId="0" fontId="14" fillId="4" borderId="152" xfId="8" quotePrefix="1" applyFont="1" applyFill="1" applyBorder="1" applyAlignment="1">
      <alignment vertical="center" wrapText="1"/>
    </xf>
    <xf numFmtId="0" fontId="14" fillId="4" borderId="153" xfId="8" quotePrefix="1" applyFont="1" applyFill="1" applyBorder="1" applyAlignment="1">
      <alignment vertical="center" wrapText="1"/>
    </xf>
    <xf numFmtId="0" fontId="20" fillId="4" borderId="137" xfId="6" applyFont="1" applyFill="1" applyBorder="1" applyAlignment="1">
      <alignment horizontal="center" vertical="center" wrapText="1"/>
    </xf>
    <xf numFmtId="0" fontId="21" fillId="4" borderId="141" xfId="6" applyFont="1" applyFill="1" applyBorder="1" applyAlignment="1">
      <alignment vertical="center" wrapText="1"/>
    </xf>
    <xf numFmtId="0" fontId="21" fillId="4" borderId="144" xfId="6" applyFont="1" applyFill="1" applyBorder="1" applyAlignment="1">
      <alignment vertical="center" wrapText="1"/>
    </xf>
    <xf numFmtId="0" fontId="20" fillId="4" borderId="145" xfId="6" applyFont="1" applyFill="1" applyBorder="1" applyAlignment="1">
      <alignment vertical="center" wrapText="1"/>
    </xf>
    <xf numFmtId="0" fontId="21" fillId="4" borderId="142" xfId="6" applyFont="1" applyFill="1" applyBorder="1" applyAlignment="1">
      <alignment vertical="center" wrapText="1"/>
    </xf>
    <xf numFmtId="0" fontId="20" fillId="4" borderId="146" xfId="6" applyFont="1" applyFill="1" applyBorder="1" applyAlignment="1">
      <alignment vertical="center" wrapText="1"/>
    </xf>
    <xf numFmtId="0" fontId="21" fillId="4" borderId="144" xfId="6" quotePrefix="1" applyFont="1" applyFill="1" applyBorder="1" applyAlignment="1">
      <alignment vertical="center" wrapText="1"/>
    </xf>
    <xf numFmtId="0" fontId="20" fillId="4" borderId="147" xfId="6" applyFont="1" applyFill="1" applyBorder="1" applyAlignment="1">
      <alignment horizontal="center" vertical="center" wrapText="1"/>
    </xf>
    <xf numFmtId="0" fontId="20" fillId="4" borderId="144" xfId="6" applyFont="1" applyFill="1" applyBorder="1" applyAlignment="1">
      <alignment horizontal="center" vertical="center" wrapText="1"/>
    </xf>
    <xf numFmtId="0" fontId="20" fillId="4" borderId="143" xfId="6" applyFont="1" applyFill="1" applyBorder="1" applyAlignment="1">
      <alignment horizontal="center" vertical="center" wrapText="1"/>
    </xf>
    <xf numFmtId="0" fontId="20" fillId="4" borderId="137" xfId="8" applyFont="1" applyFill="1" applyBorder="1" applyAlignment="1">
      <alignment horizontal="center" vertical="center" wrapText="1"/>
    </xf>
    <xf numFmtId="0" fontId="20" fillId="4" borderId="133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38" xfId="8" applyFont="1" applyFill="1" applyBorder="1" applyAlignment="1">
      <alignment horizontal="center" vertical="center" wrapText="1"/>
    </xf>
    <xf numFmtId="0" fontId="20" fillId="4" borderId="139" xfId="8" applyFont="1" applyFill="1" applyBorder="1" applyAlignment="1">
      <alignment horizontal="center" vertical="center" wrapText="1"/>
    </xf>
    <xf numFmtId="0" fontId="20" fillId="4" borderId="140" xfId="8" applyFont="1" applyFill="1" applyBorder="1" applyAlignment="1">
      <alignment horizontal="center" vertical="center" wrapText="1"/>
    </xf>
    <xf numFmtId="0" fontId="20" fillId="4" borderId="136" xfId="8" applyFont="1" applyFill="1" applyBorder="1" applyAlignment="1">
      <alignment horizontal="center" vertical="center" wrapText="1"/>
    </xf>
    <xf numFmtId="0" fontId="15" fillId="0" borderId="155" xfId="4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4" fillId="6" borderId="10" xfId="13" quotePrefix="1" applyFont="1" applyFill="1" applyBorder="1" applyAlignment="1">
      <alignment horizontal="center" vertical="center" wrapText="1"/>
    </xf>
    <xf numFmtId="0" fontId="8" fillId="6" borderId="43" xfId="3" quotePrefix="1" applyFont="1" applyFill="1" applyBorder="1" applyAlignment="1">
      <alignment horizontal="center" vertical="center" wrapText="1"/>
    </xf>
    <xf numFmtId="0" fontId="9" fillId="6" borderId="28" xfId="3" quotePrefix="1" applyFont="1" applyFill="1" applyBorder="1" applyAlignment="1">
      <alignment horizontal="center" vertical="center" wrapText="1"/>
    </xf>
    <xf numFmtId="0" fontId="2" fillId="6" borderId="0" xfId="3" quotePrefix="1" applyFont="1" applyFill="1" applyBorder="1" applyAlignment="1">
      <alignment horizontal="center" vertical="center" wrapText="1"/>
    </xf>
    <xf numFmtId="0" fontId="8" fillId="6" borderId="28" xfId="3" quotePrefix="1" applyFont="1" applyFill="1" applyBorder="1" applyAlignment="1">
      <alignment horizontal="center" vertical="center" wrapText="1"/>
    </xf>
    <xf numFmtId="0" fontId="8" fillId="6" borderId="10" xfId="3" quotePrefix="1" applyFont="1" applyFill="1" applyBorder="1" applyAlignment="1">
      <alignment horizontal="center" vertical="center" wrapText="1"/>
    </xf>
    <xf numFmtId="0" fontId="2" fillId="6" borderId="54" xfId="3" quotePrefix="1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justify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18" xfId="6" applyFont="1" applyFill="1" applyBorder="1" applyAlignment="1">
      <alignment horizontal="center" vertical="center" wrapText="1"/>
    </xf>
    <xf numFmtId="0" fontId="14" fillId="6" borderId="45" xfId="6" applyFont="1" applyFill="1" applyBorder="1" applyAlignment="1">
      <alignment horizontal="center" vertical="center" wrapText="1"/>
    </xf>
    <xf numFmtId="0" fontId="24" fillId="6" borderId="64" xfId="0" applyFont="1" applyFill="1" applyBorder="1" applyAlignment="1">
      <alignment horizontal="justify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justify" vertical="center" wrapText="1"/>
    </xf>
    <xf numFmtId="0" fontId="10" fillId="6" borderId="6" xfId="8" applyFont="1" applyFill="1" applyBorder="1" applyAlignment="1">
      <alignment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left" vertical="center" wrapText="1"/>
    </xf>
    <xf numFmtId="0" fontId="24" fillId="6" borderId="64" xfId="0" applyFont="1" applyFill="1" applyBorder="1" applyAlignment="1">
      <alignment horizontal="left" vertical="center" wrapText="1"/>
    </xf>
    <xf numFmtId="0" fontId="27" fillId="6" borderId="64" xfId="0" applyFont="1" applyFill="1" applyBorder="1" applyAlignment="1">
      <alignment horizontal="left" vertical="center" wrapText="1"/>
    </xf>
    <xf numFmtId="0" fontId="14" fillId="6" borderId="133" xfId="6" applyFont="1" applyFill="1" applyBorder="1" applyAlignment="1">
      <alignment horizontal="center" vertical="center" wrapText="1"/>
    </xf>
    <xf numFmtId="0" fontId="14" fillId="6" borderId="28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3" xfId="3" quotePrefix="1" applyFont="1" applyFill="1" applyBorder="1" applyAlignment="1">
      <alignment horizontal="center" vertical="center" textRotation="255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4" fillId="6" borderId="46" xfId="3" quotePrefix="1" applyFont="1" applyFill="1" applyBorder="1" applyAlignment="1">
      <alignment horizontal="center" vertical="center" textRotation="255" wrapText="1"/>
    </xf>
    <xf numFmtId="0" fontId="14" fillId="6" borderId="54" xfId="3" quotePrefix="1" applyFont="1" applyFill="1" applyBorder="1" applyAlignment="1">
      <alignment horizontal="center" vertical="center" textRotation="255" wrapText="1"/>
    </xf>
    <xf numFmtId="0" fontId="14" fillId="6" borderId="147" xfId="6" applyFont="1" applyFill="1" applyBorder="1" applyAlignment="1">
      <alignment horizontal="center" vertical="center" wrapText="1"/>
    </xf>
    <xf numFmtId="0" fontId="17" fillId="6" borderId="10" xfId="8" applyFont="1" applyFill="1" applyBorder="1" applyAlignment="1">
      <alignment vertical="center" wrapText="1"/>
    </xf>
    <xf numFmtId="0" fontId="15" fillId="6" borderId="12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149" xfId="6" quotePrefix="1" applyFont="1" applyFill="1" applyBorder="1" applyAlignment="1">
      <alignment vertical="center" wrapText="1"/>
    </xf>
    <xf numFmtId="0" fontId="15" fillId="6" borderId="150" xfId="6" quotePrefix="1" applyFont="1" applyFill="1" applyBorder="1" applyAlignment="1">
      <alignment vertical="center" wrapText="1"/>
    </xf>
    <xf numFmtId="0" fontId="15" fillId="6" borderId="148" xfId="6" quotePrefix="1" applyFont="1" applyFill="1" applyBorder="1" applyAlignment="1">
      <alignment horizontal="center" vertical="center" wrapText="1"/>
    </xf>
    <xf numFmtId="0" fontId="15" fillId="6" borderId="151" xfId="6" quotePrefix="1" applyFont="1" applyFill="1" applyBorder="1" applyAlignment="1">
      <alignment horizontal="center" vertical="center" wrapText="1"/>
    </xf>
    <xf numFmtId="0" fontId="15" fillId="6" borderId="158" xfId="6" quotePrefix="1" applyFont="1" applyFill="1" applyBorder="1" applyAlignment="1">
      <alignment horizontal="center" vertical="center" wrapText="1"/>
    </xf>
    <xf numFmtId="0" fontId="14" fillId="6" borderId="38" xfId="8" quotePrefix="1" applyFont="1" applyFill="1" applyBorder="1" applyAlignment="1">
      <alignment horizontal="center"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37" xfId="8" quotePrefix="1" applyFont="1" applyFill="1" applyBorder="1" applyAlignment="1">
      <alignment horizontal="center" vertical="center" wrapText="1"/>
    </xf>
    <xf numFmtId="0" fontId="15" fillId="6" borderId="38" xfId="8" quotePrefix="1" applyFont="1" applyFill="1" applyBorder="1" applyAlignment="1">
      <alignment horizontal="center" vertical="center" wrapText="1"/>
    </xf>
    <xf numFmtId="0" fontId="15" fillId="6" borderId="27" xfId="8" quotePrefix="1" applyFont="1" applyFill="1" applyBorder="1" applyAlignment="1">
      <alignment horizontal="center" vertical="center" wrapText="1"/>
    </xf>
    <xf numFmtId="0" fontId="14" fillId="6" borderId="133" xfId="8" quotePrefix="1" applyFont="1" applyFill="1" applyBorder="1" applyAlignment="1">
      <alignment horizontal="center" vertical="center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32" fillId="6" borderId="10" xfId="8" applyFont="1" applyFill="1" applyBorder="1" applyAlignment="1">
      <alignment vertical="center" wrapText="1"/>
    </xf>
    <xf numFmtId="0" fontId="36" fillId="6" borderId="20" xfId="3" quotePrefix="1" applyFont="1" applyFill="1" applyBorder="1" applyAlignment="1">
      <alignment horizontal="center" vertical="center" wrapText="1"/>
    </xf>
    <xf numFmtId="0" fontId="8" fillId="6" borderId="20" xfId="3" quotePrefix="1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2" fillId="6" borderId="20" xfId="3" quotePrefix="1" applyFont="1" applyFill="1" applyBorder="1" applyAlignment="1">
      <alignment horizontal="center" vertical="center" wrapText="1"/>
    </xf>
    <xf numFmtId="0" fontId="20" fillId="0" borderId="65" xfId="42" applyFont="1" applyFill="1" applyBorder="1" applyAlignment="1">
      <alignment horizontal="center" vertical="center" wrapText="1"/>
    </xf>
    <xf numFmtId="0" fontId="20" fillId="0" borderId="66" xfId="42" applyFont="1" applyFill="1" applyBorder="1" applyAlignment="1">
      <alignment horizontal="center" vertical="center" wrapText="1"/>
    </xf>
    <xf numFmtId="0" fontId="20" fillId="0" borderId="69" xfId="42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9" fillId="4" borderId="147" xfId="0" applyFont="1" applyFill="1" applyBorder="1" applyAlignment="1">
      <alignment horizontal="left" vertical="center" wrapText="1"/>
    </xf>
    <xf numFmtId="0" fontId="14" fillId="4" borderId="133" xfId="6" quotePrefix="1" applyFont="1" applyFill="1" applyBorder="1" applyAlignment="1">
      <alignment horizontal="center" vertical="center" wrapText="1"/>
    </xf>
    <xf numFmtId="0" fontId="17" fillId="4" borderId="133" xfId="8" quotePrefix="1" applyFont="1" applyFill="1" applyBorder="1" applyAlignment="1">
      <alignment vertical="center" wrapText="1"/>
    </xf>
    <xf numFmtId="0" fontId="14" fillId="4" borderId="137" xfId="8" quotePrefix="1" applyFont="1" applyFill="1" applyBorder="1" applyAlignment="1">
      <alignment horizontal="center" vertical="center" wrapText="1"/>
    </xf>
    <xf numFmtId="0" fontId="15" fillId="4" borderId="150" xfId="6" quotePrefix="1" applyFont="1" applyFill="1" applyBorder="1" applyAlignment="1">
      <alignment vertical="center" wrapText="1"/>
    </xf>
    <xf numFmtId="0" fontId="15" fillId="4" borderId="157" xfId="6" quotePrefix="1" applyFont="1" applyFill="1" applyBorder="1" applyAlignment="1">
      <alignment vertical="center" wrapText="1"/>
    </xf>
    <xf numFmtId="0" fontId="32" fillId="4" borderId="133" xfId="8" quotePrefix="1" applyFont="1" applyFill="1" applyBorder="1" applyAlignment="1">
      <alignment vertical="center" wrapText="1"/>
    </xf>
    <xf numFmtId="0" fontId="31" fillId="4" borderId="133" xfId="0" applyFont="1" applyFill="1" applyBorder="1" applyAlignment="1">
      <alignment horizontal="left" vertical="center" wrapText="1"/>
    </xf>
    <xf numFmtId="0" fontId="17" fillId="4" borderId="147" xfId="8" quotePrefix="1" applyFont="1" applyFill="1" applyBorder="1" applyAlignment="1">
      <alignment vertical="center" wrapText="1"/>
    </xf>
    <xf numFmtId="0" fontId="14" fillId="4" borderId="150" xfId="8" quotePrefix="1" applyFont="1" applyFill="1" applyBorder="1" applyAlignment="1">
      <alignment vertical="center" wrapText="1"/>
    </xf>
    <xf numFmtId="0" fontId="14" fillId="4" borderId="157" xfId="8" quotePrefix="1" applyFont="1" applyFill="1" applyBorder="1" applyAlignment="1">
      <alignment vertical="center" wrapText="1"/>
    </xf>
    <xf numFmtId="0" fontId="36" fillId="0" borderId="137" xfId="3" quotePrefix="1" applyFont="1" applyFill="1" applyBorder="1" applyAlignment="1">
      <alignment horizontal="center" vertical="center" wrapText="1"/>
    </xf>
    <xf numFmtId="0" fontId="36" fillId="0" borderId="133" xfId="3" quotePrefix="1" applyFont="1" applyFill="1" applyBorder="1" applyAlignment="1">
      <alignment horizontal="center" vertical="center" wrapText="1"/>
    </xf>
    <xf numFmtId="0" fontId="14" fillId="0" borderId="10" xfId="13" quotePrefix="1" applyFont="1" applyFill="1" applyBorder="1" applyAlignment="1">
      <alignment horizontal="center" vertical="center" wrapText="1"/>
    </xf>
    <xf numFmtId="0" fontId="8" fillId="0" borderId="43" xfId="3" quotePrefix="1" applyFont="1" applyFill="1" applyBorder="1" applyAlignment="1">
      <alignment horizontal="center" vertical="center" wrapText="1"/>
    </xf>
    <xf numFmtId="0" fontId="9" fillId="0" borderId="28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28" xfId="3" quotePrefix="1" applyFont="1" applyFill="1" applyBorder="1" applyAlignment="1">
      <alignment horizontal="center" vertical="center" wrapText="1"/>
    </xf>
    <xf numFmtId="0" fontId="8" fillId="0" borderId="10" xfId="3" quotePrefix="1" applyFont="1" applyFill="1" applyBorder="1" applyAlignment="1">
      <alignment horizontal="center" vertical="center" wrapText="1"/>
    </xf>
    <xf numFmtId="0" fontId="17" fillId="0" borderId="147" xfId="8" quotePrefix="1" applyFont="1" applyFill="1" applyBorder="1" applyAlignment="1">
      <alignment vertical="center" wrapText="1"/>
    </xf>
    <xf numFmtId="0" fontId="14" fillId="0" borderId="148" xfId="8" quotePrefix="1" applyFont="1" applyFill="1" applyBorder="1" applyAlignment="1">
      <alignment vertical="center" wrapText="1"/>
    </xf>
    <xf numFmtId="0" fontId="14" fillId="0" borderId="149" xfId="8" quotePrefix="1" applyFont="1" applyFill="1" applyBorder="1" applyAlignment="1">
      <alignment vertical="center" wrapText="1"/>
    </xf>
    <xf numFmtId="0" fontId="14" fillId="0" borderId="150" xfId="8" quotePrefix="1" applyFont="1" applyFill="1" applyBorder="1" applyAlignment="1">
      <alignment vertical="center" wrapText="1"/>
    </xf>
    <xf numFmtId="0" fontId="14" fillId="0" borderId="157" xfId="8" quotePrefix="1" applyFont="1" applyFill="1" applyBorder="1" applyAlignment="1">
      <alignment vertical="center" wrapText="1"/>
    </xf>
    <xf numFmtId="0" fontId="14" fillId="0" borderId="151" xfId="8" quotePrefix="1" applyFont="1" applyFill="1" applyBorder="1" applyAlignment="1">
      <alignment vertical="center" wrapText="1"/>
    </xf>
    <xf numFmtId="0" fontId="14" fillId="0" borderId="152" xfId="8" quotePrefix="1" applyFont="1" applyFill="1" applyBorder="1" applyAlignment="1">
      <alignment vertical="center" wrapText="1"/>
    </xf>
    <xf numFmtId="0" fontId="17" fillId="0" borderId="133" xfId="8" quotePrefix="1" applyFont="1" applyFill="1" applyBorder="1" applyAlignment="1">
      <alignment vertical="center" wrapText="1"/>
    </xf>
    <xf numFmtId="0" fontId="17" fillId="0" borderId="10" xfId="8" applyFont="1" applyFill="1" applyBorder="1" applyAlignment="1">
      <alignment vertical="center" wrapText="1"/>
    </xf>
    <xf numFmtId="0" fontId="15" fillId="0" borderId="12" xfId="6" quotePrefix="1" applyFont="1" applyFill="1" applyBorder="1" applyAlignment="1">
      <alignment vertical="center" wrapText="1"/>
    </xf>
    <xf numFmtId="0" fontId="15" fillId="0" borderId="7" xfId="6" quotePrefix="1" applyFont="1" applyFill="1" applyBorder="1" applyAlignment="1">
      <alignment vertical="center" wrapText="1"/>
    </xf>
    <xf numFmtId="0" fontId="15" fillId="0" borderId="13" xfId="6" quotePrefix="1" applyFont="1" applyFill="1" applyBorder="1" applyAlignment="1">
      <alignment vertical="center" wrapText="1"/>
    </xf>
    <xf numFmtId="0" fontId="15" fillId="0" borderId="148" xfId="6" quotePrefix="1" applyFont="1" applyFill="1" applyBorder="1" applyAlignment="1">
      <alignment horizontal="center" vertical="center" wrapText="1"/>
    </xf>
    <xf numFmtId="0" fontId="32" fillId="0" borderId="133" xfId="8" quotePrefix="1" applyFont="1" applyFill="1" applyBorder="1" applyAlignment="1">
      <alignment vertical="center" wrapText="1"/>
    </xf>
    <xf numFmtId="0" fontId="14" fillId="0" borderId="133" xfId="8" quotePrefix="1" applyFont="1" applyFill="1" applyBorder="1" applyAlignment="1">
      <alignment horizontal="center" vertical="center" wrapText="1"/>
    </xf>
    <xf numFmtId="0" fontId="31" fillId="0" borderId="133" xfId="0" applyFont="1" applyFill="1" applyBorder="1" applyAlignment="1">
      <alignment horizontal="left" vertical="center" wrapText="1"/>
    </xf>
    <xf numFmtId="0" fontId="14" fillId="0" borderId="137" xfId="6" quotePrefix="1" applyFont="1" applyFill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left" vertical="center" wrapText="1"/>
    </xf>
    <xf numFmtId="0" fontId="9" fillId="6" borderId="159" xfId="3" quotePrefix="1" applyFont="1" applyFill="1" applyBorder="1" applyAlignment="1">
      <alignment horizontal="center" vertical="center" wrapText="1"/>
    </xf>
    <xf numFmtId="0" fontId="17" fillId="6" borderId="147" xfId="8" quotePrefix="1" applyFont="1" applyFill="1" applyBorder="1" applyAlignment="1">
      <alignment vertical="center" wrapText="1"/>
    </xf>
    <xf numFmtId="0" fontId="19" fillId="6" borderId="147" xfId="0" applyFont="1" applyFill="1" applyBorder="1" applyAlignment="1">
      <alignment horizontal="left" vertical="center" wrapText="1"/>
    </xf>
    <xf numFmtId="0" fontId="17" fillId="6" borderId="133" xfId="8" quotePrefix="1" applyFont="1" applyFill="1" applyBorder="1" applyAlignment="1">
      <alignment vertical="center" wrapText="1"/>
    </xf>
    <xf numFmtId="0" fontId="32" fillId="6" borderId="133" xfId="8" quotePrefix="1" applyFont="1" applyFill="1" applyBorder="1" applyAlignment="1">
      <alignment vertical="center" wrapText="1"/>
    </xf>
    <xf numFmtId="0" fontId="31" fillId="6" borderId="133" xfId="0" applyFont="1" applyFill="1" applyBorder="1" applyAlignment="1">
      <alignment horizontal="left" vertical="center" wrapText="1"/>
    </xf>
    <xf numFmtId="0" fontId="16" fillId="6" borderId="133" xfId="0" applyFont="1" applyFill="1" applyBorder="1" applyAlignment="1">
      <alignment horizontal="left" vertical="center" wrapText="1"/>
    </xf>
    <xf numFmtId="0" fontId="9" fillId="0" borderId="142" xfId="3" quotePrefix="1" applyFont="1" applyFill="1" applyBorder="1" applyAlignment="1">
      <alignment horizontal="center" vertical="center" wrapText="1"/>
    </xf>
    <xf numFmtId="0" fontId="2" fillId="0" borderId="29" xfId="3" quotePrefix="1" applyFont="1" applyFill="1" applyBorder="1" applyAlignment="1">
      <alignment horizontal="center" vertical="center" wrapText="1"/>
    </xf>
    <xf numFmtId="0" fontId="14" fillId="0" borderId="153" xfId="8" quotePrefix="1" applyFont="1" applyFill="1" applyBorder="1" applyAlignment="1">
      <alignment vertical="center" wrapText="1"/>
    </xf>
    <xf numFmtId="0" fontId="14" fillId="0" borderId="6" xfId="6" applyFont="1" applyFill="1" applyBorder="1" applyAlignment="1">
      <alignment horizontal="center" vertical="center" wrapText="1"/>
    </xf>
    <xf numFmtId="0" fontId="14" fillId="0" borderId="20" xfId="6" quotePrefix="1" applyFont="1" applyFill="1" applyBorder="1" applyAlignment="1">
      <alignment horizontal="center" vertical="center" wrapText="1"/>
    </xf>
    <xf numFmtId="0" fontId="15" fillId="0" borderId="149" xfId="6" quotePrefix="1" applyFont="1" applyFill="1" applyBorder="1" applyAlignment="1">
      <alignment horizontal="center" vertical="center" wrapText="1"/>
    </xf>
    <xf numFmtId="0" fontId="15" fillId="0" borderId="150" xfId="6" quotePrefix="1" applyFont="1" applyFill="1" applyBorder="1" applyAlignment="1">
      <alignment horizontal="center" vertical="center" wrapText="1"/>
    </xf>
    <xf numFmtId="0" fontId="14" fillId="0" borderId="140" xfId="6" quotePrefix="1" applyFont="1" applyFill="1" applyBorder="1" applyAlignment="1">
      <alignment horizontal="center" vertical="center" wrapText="1"/>
    </xf>
    <xf numFmtId="0" fontId="14" fillId="0" borderId="21" xfId="6" quotePrefix="1" applyFont="1" applyFill="1" applyBorder="1" applyAlignment="1">
      <alignment horizontal="center" vertical="center" wrapText="1"/>
    </xf>
    <xf numFmtId="0" fontId="15" fillId="0" borderId="33" xfId="8" quotePrefix="1" applyFont="1" applyFill="1" applyBorder="1" applyAlignment="1">
      <alignment horizontal="center" vertical="center" wrapText="1"/>
    </xf>
    <xf numFmtId="0" fontId="14" fillId="0" borderId="151" xfId="6" quotePrefix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36" fillId="4" borderId="137" xfId="3" quotePrefix="1" applyFont="1" applyFill="1" applyBorder="1" applyAlignment="1">
      <alignment horizontal="center" vertical="center" wrapText="1"/>
    </xf>
    <xf numFmtId="0" fontId="36" fillId="4" borderId="133" xfId="3" quotePrefix="1" applyFont="1" applyFill="1" applyBorder="1" applyAlignment="1">
      <alignment horizontal="center" vertical="center" wrapText="1"/>
    </xf>
    <xf numFmtId="0" fontId="20" fillId="4" borderId="140" xfId="6" applyFont="1" applyFill="1" applyBorder="1" applyAlignment="1">
      <alignment horizontal="center" vertical="center" wrapText="1"/>
    </xf>
    <xf numFmtId="0" fontId="20" fillId="4" borderId="6" xfId="6" applyFont="1" applyFill="1" applyBorder="1" applyAlignment="1">
      <alignment horizontal="center" vertical="center" wrapText="1"/>
    </xf>
    <xf numFmtId="0" fontId="20" fillId="4" borderId="46" xfId="3" applyFont="1" applyFill="1" applyBorder="1" applyAlignment="1">
      <alignment horizontal="center" vertical="center" textRotation="255" wrapText="1"/>
    </xf>
    <xf numFmtId="0" fontId="2" fillId="6" borderId="137" xfId="3" quotePrefix="1" applyFont="1" applyFill="1" applyBorder="1" applyAlignment="1">
      <alignment horizontal="center" vertical="center" wrapText="1"/>
    </xf>
    <xf numFmtId="0" fontId="2" fillId="6" borderId="133" xfId="3" quotePrefix="1" applyFont="1" applyFill="1" applyBorder="1" applyAlignment="1">
      <alignment horizontal="center" vertical="center" wrapText="1"/>
    </xf>
    <xf numFmtId="0" fontId="59" fillId="6" borderId="147" xfId="8" quotePrefix="1" applyFont="1" applyFill="1" applyBorder="1" applyAlignment="1">
      <alignment vertical="center" wrapText="1"/>
    </xf>
    <xf numFmtId="0" fontId="60" fillId="6" borderId="141" xfId="8" applyFont="1" applyFill="1" applyBorder="1" applyAlignment="1">
      <alignment vertical="center" wrapText="1"/>
    </xf>
    <xf numFmtId="0" fontId="60" fillId="6" borderId="144" xfId="8" applyFont="1" applyFill="1" applyBorder="1" applyAlignment="1">
      <alignment vertical="center" wrapText="1"/>
    </xf>
    <xf numFmtId="0" fontId="60" fillId="6" borderId="145" xfId="8" applyFont="1" applyFill="1" applyBorder="1" applyAlignment="1">
      <alignment vertical="center" wrapText="1"/>
    </xf>
    <xf numFmtId="0" fontId="60" fillId="6" borderId="142" xfId="8" applyFont="1" applyFill="1" applyBorder="1" applyAlignment="1">
      <alignment vertical="center" wrapText="1"/>
    </xf>
    <xf numFmtId="0" fontId="60" fillId="6" borderId="146" xfId="8" applyFont="1" applyFill="1" applyBorder="1" applyAlignment="1">
      <alignment vertical="center" wrapText="1"/>
    </xf>
    <xf numFmtId="0" fontId="60" fillId="6" borderId="147" xfId="8" applyFont="1" applyFill="1" applyBorder="1" applyAlignment="1">
      <alignment vertical="center" wrapText="1"/>
    </xf>
    <xf numFmtId="0" fontId="60" fillId="6" borderId="143" xfId="8" applyFont="1" applyFill="1" applyBorder="1" applyAlignment="1">
      <alignment vertical="center" wrapText="1"/>
    </xf>
    <xf numFmtId="0" fontId="60" fillId="6" borderId="137" xfId="8" applyFont="1" applyFill="1" applyBorder="1" applyAlignment="1">
      <alignment horizontal="center" vertical="center" wrapText="1"/>
    </xf>
    <xf numFmtId="0" fontId="60" fillId="6" borderId="138" xfId="8" applyFont="1" applyFill="1" applyBorder="1" applyAlignment="1">
      <alignment horizontal="center" vertical="center" wrapText="1"/>
    </xf>
    <xf numFmtId="0" fontId="60" fillId="6" borderId="139" xfId="8" applyFont="1" applyFill="1" applyBorder="1" applyAlignment="1">
      <alignment horizontal="center" vertical="center" wrapText="1"/>
    </xf>
    <xf numFmtId="0" fontId="60" fillId="6" borderId="140" xfId="8" applyFont="1" applyFill="1" applyBorder="1" applyAlignment="1">
      <alignment horizontal="center" vertical="center" wrapText="1"/>
    </xf>
    <xf numFmtId="0" fontId="60" fillId="6" borderId="135" xfId="8" applyFont="1" applyFill="1" applyBorder="1" applyAlignment="1">
      <alignment horizontal="center" vertical="center" wrapText="1"/>
    </xf>
    <xf numFmtId="0" fontId="60" fillId="6" borderId="137" xfId="6" applyFont="1" applyFill="1" applyBorder="1" applyAlignment="1">
      <alignment horizontal="center" vertical="center" wrapText="1"/>
    </xf>
    <xf numFmtId="0" fontId="60" fillId="6" borderId="163" xfId="6" applyFont="1" applyFill="1" applyBorder="1" applyAlignment="1">
      <alignment horizontal="center" vertical="center" wrapText="1"/>
    </xf>
    <xf numFmtId="0" fontId="64" fillId="6" borderId="147" xfId="0" applyFont="1" applyFill="1" applyBorder="1" applyAlignment="1">
      <alignment horizontal="left" vertical="center" wrapText="1"/>
    </xf>
    <xf numFmtId="0" fontId="60" fillId="6" borderId="137" xfId="3" applyFont="1" applyFill="1" applyBorder="1" applyAlignment="1">
      <alignment horizontal="center" vertical="center" textRotation="255" wrapText="1"/>
    </xf>
    <xf numFmtId="0" fontId="60" fillId="6" borderId="142" xfId="3" applyFont="1" applyFill="1" applyBorder="1" applyAlignment="1">
      <alignment horizontal="center" vertical="center" textRotation="255" wrapText="1"/>
    </xf>
    <xf numFmtId="0" fontId="63" fillId="6" borderId="142" xfId="6" applyFont="1" applyFill="1" applyBorder="1" applyAlignment="1">
      <alignment vertical="center" wrapText="1"/>
    </xf>
    <xf numFmtId="0" fontId="63" fillId="6" borderId="144" xfId="6" applyFont="1" applyFill="1" applyBorder="1" applyAlignment="1">
      <alignment vertical="center" wrapText="1"/>
    </xf>
    <xf numFmtId="0" fontId="60" fillId="6" borderId="146" xfId="6" applyFont="1" applyFill="1" applyBorder="1" applyAlignment="1">
      <alignment vertical="center" wrapText="1"/>
    </xf>
    <xf numFmtId="0" fontId="60" fillId="6" borderId="145" xfId="6" applyFont="1" applyFill="1" applyBorder="1" applyAlignment="1">
      <alignment vertical="center" wrapText="1"/>
    </xf>
    <xf numFmtId="0" fontId="60" fillId="6" borderId="147" xfId="6" applyFont="1" applyFill="1" applyBorder="1" applyAlignment="1">
      <alignment horizontal="center" vertical="center" wrapText="1"/>
    </xf>
    <xf numFmtId="0" fontId="60" fillId="6" borderId="144" xfId="6" applyFont="1" applyFill="1" applyBorder="1" applyAlignment="1">
      <alignment horizontal="center" vertical="center" wrapText="1"/>
    </xf>
    <xf numFmtId="0" fontId="60" fillId="6" borderId="143" xfId="6" applyFont="1" applyFill="1" applyBorder="1" applyAlignment="1">
      <alignment horizontal="center" vertical="center" wrapText="1"/>
    </xf>
    <xf numFmtId="0" fontId="60" fillId="6" borderId="136" xfId="8" applyFont="1" applyFill="1" applyBorder="1" applyAlignment="1">
      <alignment horizontal="center" vertical="center" wrapText="1"/>
    </xf>
    <xf numFmtId="0" fontId="60" fillId="6" borderId="163" xfId="8" applyFont="1" applyFill="1" applyBorder="1" applyAlignment="1">
      <alignment horizontal="center" vertical="center" wrapText="1"/>
    </xf>
    <xf numFmtId="0" fontId="60" fillId="6" borderId="138" xfId="6" applyFont="1" applyFill="1" applyBorder="1" applyAlignment="1">
      <alignment horizontal="center" vertical="center" wrapText="1"/>
    </xf>
    <xf numFmtId="0" fontId="60" fillId="6" borderId="139" xfId="6" applyFont="1" applyFill="1" applyBorder="1" applyAlignment="1">
      <alignment horizontal="center" vertical="center" wrapText="1"/>
    </xf>
    <xf numFmtId="0" fontId="59" fillId="6" borderId="133" xfId="8" quotePrefix="1" applyFont="1" applyFill="1" applyBorder="1" applyAlignment="1">
      <alignment vertical="center" wrapText="1"/>
    </xf>
    <xf numFmtId="0" fontId="63" fillId="6" borderId="141" xfId="6" applyFont="1" applyFill="1" applyBorder="1" applyAlignment="1">
      <alignment vertical="center" wrapText="1"/>
    </xf>
    <xf numFmtId="0" fontId="63" fillId="6" borderId="145" xfId="6" applyFont="1" applyFill="1" applyBorder="1" applyAlignment="1">
      <alignment vertical="center" wrapText="1"/>
    </xf>
    <xf numFmtId="0" fontId="63" fillId="6" borderId="146" xfId="6" applyFont="1" applyFill="1" applyBorder="1" applyAlignment="1">
      <alignment vertical="center" wrapText="1"/>
    </xf>
    <xf numFmtId="0" fontId="64" fillId="6" borderId="133" xfId="0" applyFont="1" applyFill="1" applyBorder="1" applyAlignment="1">
      <alignment horizontal="left" vertical="center" wrapText="1"/>
    </xf>
    <xf numFmtId="0" fontId="81" fillId="6" borderId="133" xfId="0" applyFont="1" applyFill="1" applyBorder="1" applyAlignment="1">
      <alignment horizontal="left" vertical="center" wrapText="1"/>
    </xf>
    <xf numFmtId="0" fontId="61" fillId="6" borderId="139" xfId="0" applyFont="1" applyFill="1" applyBorder="1" applyAlignment="1">
      <alignment horizontal="justify" vertical="center" wrapText="1"/>
    </xf>
    <xf numFmtId="0" fontId="61" fillId="6" borderId="139" xfId="0" applyFont="1" applyFill="1" applyBorder="1" applyAlignment="1">
      <alignment horizontal="left" vertical="center" wrapText="1"/>
    </xf>
    <xf numFmtId="0" fontId="61" fillId="6" borderId="147" xfId="0" applyFont="1" applyFill="1" applyBorder="1" applyAlignment="1">
      <alignment horizontal="justify" vertical="center" wrapText="1"/>
    </xf>
    <xf numFmtId="0" fontId="62" fillId="6" borderId="156" xfId="8" applyFont="1" applyFill="1" applyBorder="1" applyAlignment="1">
      <alignment vertical="center" wrapText="1"/>
    </xf>
    <xf numFmtId="0" fontId="62" fillId="6" borderId="164" xfId="8" applyFont="1" applyFill="1" applyBorder="1" applyAlignment="1">
      <alignment vertical="center" wrapText="1"/>
    </xf>
    <xf numFmtId="0" fontId="62" fillId="6" borderId="165" xfId="8" applyFont="1" applyFill="1" applyBorder="1" applyAlignment="1">
      <alignment vertical="center" wrapText="1"/>
    </xf>
    <xf numFmtId="0" fontId="61" fillId="6" borderId="47" xfId="0" applyFont="1" applyFill="1" applyBorder="1" applyAlignment="1">
      <alignment horizontal="left" vertical="center" wrapText="1"/>
    </xf>
    <xf numFmtId="0" fontId="28" fillId="6" borderId="147" xfId="8" quotePrefix="1" applyFont="1" applyFill="1" applyBorder="1" applyAlignment="1">
      <alignment vertical="center" wrapText="1"/>
    </xf>
    <xf numFmtId="0" fontId="14" fillId="6" borderId="141" xfId="8" applyFont="1" applyFill="1" applyBorder="1" applyAlignment="1">
      <alignment vertical="center" wrapText="1"/>
    </xf>
    <xf numFmtId="0" fontId="14" fillId="6" borderId="144" xfId="8" applyFont="1" applyFill="1" applyBorder="1" applyAlignment="1">
      <alignment vertical="center" wrapText="1"/>
    </xf>
    <xf numFmtId="0" fontId="14" fillId="6" borderId="145" xfId="8" applyFont="1" applyFill="1" applyBorder="1" applyAlignment="1">
      <alignment vertical="center" wrapText="1"/>
    </xf>
    <xf numFmtId="0" fontId="14" fillId="6" borderId="142" xfId="8" applyFont="1" applyFill="1" applyBorder="1" applyAlignment="1">
      <alignment vertical="center" wrapText="1"/>
    </xf>
    <xf numFmtId="0" fontId="14" fillId="6" borderId="146" xfId="8" applyFont="1" applyFill="1" applyBorder="1" applyAlignment="1">
      <alignment vertical="center" wrapText="1"/>
    </xf>
    <xf numFmtId="0" fontId="14" fillId="6" borderId="147" xfId="8" applyFont="1" applyFill="1" applyBorder="1" applyAlignment="1">
      <alignment vertical="center" wrapText="1"/>
    </xf>
    <xf numFmtId="0" fontId="14" fillId="6" borderId="143" xfId="8" applyFont="1" applyFill="1" applyBorder="1" applyAlignment="1">
      <alignment vertical="center" wrapText="1"/>
    </xf>
    <xf numFmtId="0" fontId="14" fillId="6" borderId="141" xfId="8" applyFont="1" applyFill="1" applyBorder="1" applyAlignment="1">
      <alignment horizontal="center" vertical="center" wrapText="1"/>
    </xf>
    <xf numFmtId="0" fontId="14" fillId="6" borderId="143" xfId="8" applyFont="1" applyFill="1" applyBorder="1" applyAlignment="1">
      <alignment horizontal="center" vertical="center" wrapText="1"/>
    </xf>
    <xf numFmtId="0" fontId="14" fillId="6" borderId="159" xfId="8" applyFont="1" applyFill="1" applyBorder="1" applyAlignment="1">
      <alignment horizontal="center" vertical="center" wrapText="1"/>
    </xf>
    <xf numFmtId="0" fontId="14" fillId="6" borderId="147" xfId="8" applyFont="1" applyFill="1" applyBorder="1" applyAlignment="1">
      <alignment horizontal="center" vertical="center" wrapText="1"/>
    </xf>
    <xf numFmtId="0" fontId="14" fillId="6" borderId="140" xfId="6" applyFont="1" applyFill="1" applyBorder="1" applyAlignment="1">
      <alignment horizontal="center" vertical="center" wrapText="1"/>
    </xf>
    <xf numFmtId="0" fontId="14" fillId="6" borderId="139" xfId="6" applyFont="1" applyFill="1" applyBorder="1" applyAlignment="1">
      <alignment horizontal="center" vertical="center" wrapText="1"/>
    </xf>
    <xf numFmtId="0" fontId="15" fillId="6" borderId="148" xfId="8" applyFont="1" applyFill="1" applyBorder="1" applyAlignment="1">
      <alignment horizontal="center" vertical="center" wrapText="1"/>
    </xf>
    <xf numFmtId="0" fontId="15" fillId="6" borderId="149" xfId="8" applyFont="1" applyFill="1" applyBorder="1" applyAlignment="1">
      <alignment horizontal="center" vertical="center" wrapText="1"/>
    </xf>
    <xf numFmtId="0" fontId="14" fillId="6" borderId="151" xfId="8" applyFont="1" applyFill="1" applyBorder="1" applyAlignment="1">
      <alignment horizontal="center" vertical="center" wrapText="1"/>
    </xf>
    <xf numFmtId="0" fontId="14" fillId="6" borderId="150" xfId="8" applyFont="1" applyFill="1" applyBorder="1" applyAlignment="1">
      <alignment horizontal="center" vertical="center" wrapText="1"/>
    </xf>
    <xf numFmtId="0" fontId="14" fillId="6" borderId="149" xfId="6" applyFont="1" applyFill="1" applyBorder="1" applyAlignment="1">
      <alignment horizontal="center" vertical="center" wrapText="1"/>
    </xf>
    <xf numFmtId="0" fontId="14" fillId="6" borderId="150" xfId="6" applyFont="1" applyFill="1" applyBorder="1" applyAlignment="1">
      <alignment horizontal="center" vertical="center" wrapText="1"/>
    </xf>
    <xf numFmtId="0" fontId="14" fillId="6" borderId="138" xfId="6" applyFont="1" applyFill="1" applyBorder="1" applyAlignment="1">
      <alignment horizontal="center" vertical="center" wrapText="1"/>
    </xf>
    <xf numFmtId="0" fontId="14" fillId="6" borderId="148" xfId="6" applyFont="1" applyFill="1" applyBorder="1" applyAlignment="1">
      <alignment horizontal="center" vertical="center" wrapText="1"/>
    </xf>
    <xf numFmtId="0" fontId="50" fillId="6" borderId="147" xfId="0" applyFont="1" applyFill="1" applyBorder="1" applyAlignment="1">
      <alignment horizontal="left" vertical="center" wrapText="1"/>
    </xf>
    <xf numFmtId="0" fontId="14" fillId="6" borderId="141" xfId="3" applyFont="1" applyFill="1" applyBorder="1" applyAlignment="1">
      <alignment horizontal="center" vertical="center" textRotation="255" wrapText="1"/>
    </xf>
    <xf numFmtId="0" fontId="14" fillId="6" borderId="142" xfId="3" applyFont="1" applyFill="1" applyBorder="1" applyAlignment="1">
      <alignment horizontal="center" vertical="center" textRotation="255" wrapText="1"/>
    </xf>
    <xf numFmtId="0" fontId="14" fillId="6" borderId="143" xfId="3" applyFont="1" applyFill="1" applyBorder="1" applyAlignment="1">
      <alignment horizontal="center" vertical="center" textRotation="255" wrapText="1"/>
    </xf>
    <xf numFmtId="0" fontId="14" fillId="6" borderId="137" xfId="3" applyFont="1" applyFill="1" applyBorder="1" applyAlignment="1">
      <alignment horizontal="center" vertical="center" textRotation="255" wrapText="1"/>
    </xf>
    <xf numFmtId="0" fontId="14" fillId="6" borderId="141" xfId="6" applyFont="1" applyFill="1" applyBorder="1" applyAlignment="1">
      <alignment vertical="center" wrapText="1"/>
    </xf>
    <xf numFmtId="0" fontId="14" fillId="6" borderId="144" xfId="6" applyFont="1" applyFill="1" applyBorder="1" applyAlignment="1">
      <alignment vertical="center" wrapText="1"/>
    </xf>
    <xf numFmtId="0" fontId="14" fillId="6" borderId="145" xfId="6" applyFont="1" applyFill="1" applyBorder="1" applyAlignment="1">
      <alignment vertical="center" wrapText="1"/>
    </xf>
    <xf numFmtId="0" fontId="14" fillId="6" borderId="142" xfId="6" applyFont="1" applyFill="1" applyBorder="1" applyAlignment="1">
      <alignment vertical="center" wrapText="1"/>
    </xf>
    <xf numFmtId="0" fontId="14" fillId="6" borderId="146" xfId="6" applyFont="1" applyFill="1" applyBorder="1" applyAlignment="1">
      <alignment vertical="center" wrapText="1"/>
    </xf>
    <xf numFmtId="0" fontId="14" fillId="6" borderId="144" xfId="6" quotePrefix="1" applyFont="1" applyFill="1" applyBorder="1" applyAlignment="1">
      <alignment vertical="center" wrapText="1"/>
    </xf>
    <xf numFmtId="0" fontId="14" fillId="6" borderId="144" xfId="6" applyFont="1" applyFill="1" applyBorder="1" applyAlignment="1">
      <alignment horizontal="center" vertical="center" wrapText="1"/>
    </xf>
    <xf numFmtId="0" fontId="14" fillId="6" borderId="143" xfId="6" applyFont="1" applyFill="1" applyBorder="1" applyAlignment="1">
      <alignment horizontal="center" vertical="center" wrapText="1"/>
    </xf>
    <xf numFmtId="0" fontId="14" fillId="6" borderId="137" xfId="8" applyFont="1" applyFill="1" applyBorder="1" applyAlignment="1">
      <alignment horizontal="center" vertical="center" wrapText="1"/>
    </xf>
    <xf numFmtId="0" fontId="14" fillId="6" borderId="133" xfId="8" applyFont="1" applyFill="1" applyBorder="1" applyAlignment="1">
      <alignment horizontal="center" vertical="center" wrapText="1"/>
    </xf>
    <xf numFmtId="0" fontId="14" fillId="6" borderId="138" xfId="8" applyFont="1" applyFill="1" applyBorder="1" applyAlignment="1">
      <alignment horizontal="center" vertical="center" wrapText="1"/>
    </xf>
    <xf numFmtId="0" fontId="14" fillId="6" borderId="139" xfId="8" applyFont="1" applyFill="1" applyBorder="1" applyAlignment="1">
      <alignment horizontal="center" vertical="center" wrapText="1"/>
    </xf>
    <xf numFmtId="0" fontId="14" fillId="6" borderId="140" xfId="8" applyFont="1" applyFill="1" applyBorder="1" applyAlignment="1">
      <alignment horizontal="center"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14" fillId="6" borderId="163" xfId="6" applyFont="1" applyFill="1" applyBorder="1" applyAlignment="1">
      <alignment horizontal="center" vertical="center" wrapText="1"/>
    </xf>
    <xf numFmtId="0" fontId="28" fillId="6" borderId="133" xfId="8" quotePrefix="1" applyFont="1" applyFill="1" applyBorder="1" applyAlignment="1">
      <alignment vertical="center" wrapText="1"/>
    </xf>
    <xf numFmtId="0" fontId="15" fillId="6" borderId="141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5" fillId="6" borderId="145" xfId="6" applyFont="1" applyFill="1" applyBorder="1" applyAlignment="1">
      <alignment horizontal="center" vertical="center" wrapText="1"/>
    </xf>
    <xf numFmtId="0" fontId="14" fillId="6" borderId="137" xfId="6" applyFont="1" applyFill="1" applyBorder="1" applyAlignment="1">
      <alignment horizontal="center" vertical="center" wrapText="1"/>
    </xf>
    <xf numFmtId="0" fontId="50" fillId="6" borderId="133" xfId="0" applyFont="1" applyFill="1" applyBorder="1" applyAlignment="1">
      <alignment horizontal="left" vertical="center" wrapText="1"/>
    </xf>
    <xf numFmtId="0" fontId="14" fillId="6" borderId="148" xfId="8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0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7" xfId="2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10" xfId="13" quotePrefix="1" applyFont="1" applyFill="1" applyBorder="1" applyAlignment="1">
      <alignment horizontal="center" vertical="center" wrapText="1"/>
    </xf>
    <xf numFmtId="0" fontId="8" fillId="4" borderId="43" xfId="3" quotePrefix="1" applyFont="1" applyFill="1" applyBorder="1" applyAlignment="1">
      <alignment horizontal="center" vertical="center" wrapText="1"/>
    </xf>
    <xf numFmtId="0" fontId="9" fillId="4" borderId="28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28" xfId="3" quotePrefix="1" applyFont="1" applyFill="1" applyBorder="1" applyAlignment="1">
      <alignment horizontal="center" vertical="center" wrapText="1"/>
    </xf>
    <xf numFmtId="0" fontId="8" fillId="4" borderId="10" xfId="3" quotePrefix="1" applyFont="1" applyFill="1" applyBorder="1" applyAlignment="1">
      <alignment horizontal="center" vertical="center" wrapText="1"/>
    </xf>
    <xf numFmtId="0" fontId="9" fillId="4" borderId="142" xfId="3" quotePrefix="1" applyFont="1" applyFill="1" applyBorder="1" applyAlignment="1">
      <alignment horizontal="center" vertical="center" wrapText="1"/>
    </xf>
    <xf numFmtId="0" fontId="2" fillId="4" borderId="29" xfId="3" quotePrefix="1" applyFont="1" applyFill="1" applyBorder="1" applyAlignment="1">
      <alignment horizontal="center" vertical="center" wrapText="1"/>
    </xf>
    <xf numFmtId="0" fontId="16" fillId="4" borderId="133" xfId="0" applyFont="1" applyFill="1" applyBorder="1" applyAlignment="1">
      <alignment horizontal="left" vertical="center" wrapText="1"/>
    </xf>
    <xf numFmtId="0" fontId="16" fillId="4" borderId="13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4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wrapText="1"/>
    </xf>
    <xf numFmtId="0" fontId="15" fillId="0" borderId="58" xfId="42" applyNumberFormat="1" applyFont="1" applyFill="1" applyBorder="1" applyAlignment="1">
      <alignment horizontal="center" vertical="center" wrapText="1"/>
    </xf>
    <xf numFmtId="0" fontId="15" fillId="0" borderId="95" xfId="42" applyNumberFormat="1" applyFont="1" applyFill="1" applyBorder="1" applyAlignment="1">
      <alignment horizontal="center" vertical="center" wrapText="1"/>
    </xf>
    <xf numFmtId="0" fontId="15" fillId="0" borderId="155" xfId="42" applyNumberFormat="1" applyFont="1" applyFill="1" applyBorder="1" applyAlignment="1">
      <alignment horizontal="center" vertical="center" wrapText="1"/>
    </xf>
    <xf numFmtId="0" fontId="15" fillId="0" borderId="161" xfId="42" applyNumberFormat="1" applyFont="1" applyFill="1" applyBorder="1" applyAlignment="1">
      <alignment horizontal="center" vertical="center" wrapText="1"/>
    </xf>
    <xf numFmtId="0" fontId="15" fillId="0" borderId="167" xfId="42" applyNumberFormat="1" applyFont="1" applyFill="1" applyBorder="1" applyAlignment="1">
      <alignment horizontal="center" vertical="center" wrapText="1"/>
    </xf>
    <xf numFmtId="0" fontId="15" fillId="0" borderId="58" xfId="40" applyNumberFormat="1" applyFont="1" applyFill="1" applyBorder="1" applyAlignment="1">
      <alignment horizontal="center" vertical="center" wrapText="1"/>
    </xf>
    <xf numFmtId="0" fontId="15" fillId="0" borderId="95" xfId="40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66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68" xfId="42" applyNumberFormat="1" applyFont="1" applyFill="1" applyBorder="1" applyAlignment="1">
      <alignment horizontal="center" vertical="center" wrapText="1"/>
    </xf>
    <xf numFmtId="0" fontId="15" fillId="0" borderId="97" xfId="40" applyNumberFormat="1" applyFont="1" applyFill="1" applyBorder="1" applyAlignment="1">
      <alignment horizontal="center" vertical="center" wrapText="1"/>
    </xf>
    <xf numFmtId="0" fontId="15" fillId="0" borderId="66" xfId="40" applyNumberFormat="1" applyFont="1" applyFill="1" applyBorder="1" applyAlignment="1">
      <alignment horizontal="center" vertical="center" wrapText="1"/>
    </xf>
    <xf numFmtId="0" fontId="15" fillId="0" borderId="110" xfId="40" applyNumberFormat="1" applyFont="1" applyFill="1" applyBorder="1" applyAlignment="1">
      <alignment horizontal="center" vertical="center" wrapText="1"/>
    </xf>
    <xf numFmtId="0" fontId="42" fillId="0" borderId="169" xfId="0" applyFont="1" applyFill="1" applyBorder="1" applyAlignment="1">
      <alignment horizontal="left" vertical="center" wrapText="1"/>
    </xf>
    <xf numFmtId="0" fontId="14" fillId="0" borderId="166" xfId="40" applyNumberFormat="1" applyFont="1" applyFill="1" applyBorder="1" applyAlignment="1">
      <alignment horizontal="center" vertical="center" wrapText="1"/>
    </xf>
    <xf numFmtId="0" fontId="43" fillId="0" borderId="170" xfId="0" applyFont="1" applyFill="1" applyBorder="1" applyAlignment="1">
      <alignment horizontal="left" vertical="center" wrapText="1"/>
    </xf>
    <xf numFmtId="0" fontId="15" fillId="0" borderId="94" xfId="42" applyNumberFormat="1" applyFont="1" applyFill="1" applyBorder="1" applyAlignment="1">
      <alignment horizontal="center" vertical="center" wrapText="1"/>
    </xf>
    <xf numFmtId="0" fontId="15" fillId="0" borderId="100" xfId="42" applyNumberFormat="1" applyFont="1" applyFill="1" applyBorder="1" applyAlignment="1">
      <alignment horizontal="center" vertical="center" wrapText="1"/>
    </xf>
    <xf numFmtId="0" fontId="15" fillId="0" borderId="161" xfId="42" applyFont="1" applyFill="1" applyBorder="1" applyAlignment="1">
      <alignment horizontal="center" vertical="center" wrapText="1"/>
    </xf>
    <xf numFmtId="0" fontId="15" fillId="0" borderId="58" xfId="42" applyFont="1" applyFill="1" applyBorder="1" applyAlignment="1">
      <alignment horizontal="center" vertical="center" wrapText="1"/>
    </xf>
    <xf numFmtId="0" fontId="10" fillId="0" borderId="62" xfId="42" applyFont="1" applyFill="1" applyBorder="1" applyAlignment="1">
      <alignment vertical="center" wrapText="1"/>
    </xf>
    <xf numFmtId="0" fontId="15" fillId="0" borderId="162" xfId="42" applyFont="1" applyFill="1" applyBorder="1" applyAlignment="1">
      <alignment horizontal="center" vertical="center" wrapText="1"/>
    </xf>
    <xf numFmtId="0" fontId="15" fillId="0" borderId="97" xfId="42" applyFont="1" applyFill="1" applyBorder="1" applyAlignment="1">
      <alignment horizontal="center" vertical="center" wrapText="1"/>
    </xf>
    <xf numFmtId="0" fontId="14" fillId="0" borderId="169" xfId="42" applyNumberFormat="1" applyFont="1" applyFill="1" applyBorder="1" applyAlignment="1">
      <alignment horizontal="center" vertical="center" wrapText="1"/>
    </xf>
    <xf numFmtId="0" fontId="14" fillId="0" borderId="166" xfId="42" applyNumberFormat="1" applyFont="1" applyFill="1" applyBorder="1" applyAlignment="1">
      <alignment horizontal="center" vertical="center" wrapText="1"/>
    </xf>
    <xf numFmtId="0" fontId="20" fillId="4" borderId="148" xfId="8" applyFont="1" applyFill="1" applyBorder="1" applyAlignment="1">
      <alignment vertical="center" wrapText="1"/>
    </xf>
    <xf numFmtId="0" fontId="20" fillId="4" borderId="149" xfId="8" applyFont="1" applyFill="1" applyBorder="1" applyAlignment="1">
      <alignment vertical="center" wrapText="1"/>
    </xf>
    <xf numFmtId="0" fontId="20" fillId="4" borderId="150" xfId="8" applyFont="1" applyFill="1" applyBorder="1" applyAlignment="1">
      <alignment vertical="center" wrapText="1"/>
    </xf>
    <xf numFmtId="0" fontId="20" fillId="4" borderId="157" xfId="8" applyFont="1" applyFill="1" applyBorder="1" applyAlignment="1">
      <alignment vertical="center" wrapText="1"/>
    </xf>
    <xf numFmtId="0" fontId="20" fillId="4" borderId="151" xfId="8" applyFont="1" applyFill="1" applyBorder="1" applyAlignment="1">
      <alignment vertical="center" wrapText="1"/>
    </xf>
    <xf numFmtId="0" fontId="20" fillId="4" borderId="152" xfId="8" applyFont="1" applyFill="1" applyBorder="1" applyAlignment="1">
      <alignment vertical="center" wrapText="1"/>
    </xf>
    <xf numFmtId="0" fontId="20" fillId="4" borderId="153" xfId="8" applyFont="1" applyFill="1" applyBorder="1" applyAlignment="1">
      <alignment vertical="center" wrapText="1"/>
    </xf>
    <xf numFmtId="0" fontId="14" fillId="6" borderId="148" xfId="8" applyFont="1" applyFill="1" applyBorder="1" applyAlignment="1">
      <alignment vertical="center" wrapText="1"/>
    </xf>
    <xf numFmtId="0" fontId="14" fillId="6" borderId="149" xfId="8" applyFont="1" applyFill="1" applyBorder="1" applyAlignment="1">
      <alignment vertical="center" wrapText="1"/>
    </xf>
    <xf numFmtId="0" fontId="14" fillId="6" borderId="150" xfId="8" applyFont="1" applyFill="1" applyBorder="1" applyAlignment="1">
      <alignment vertical="center" wrapText="1"/>
    </xf>
    <xf numFmtId="0" fontId="14" fillId="6" borderId="157" xfId="8" applyFont="1" applyFill="1" applyBorder="1" applyAlignment="1">
      <alignment vertical="center" wrapText="1"/>
    </xf>
    <xf numFmtId="0" fontId="14" fillId="6" borderId="151" xfId="8" applyFont="1" applyFill="1" applyBorder="1" applyAlignment="1">
      <alignment vertical="center" wrapText="1"/>
    </xf>
    <xf numFmtId="0" fontId="14" fillId="6" borderId="152" xfId="8" applyFont="1" applyFill="1" applyBorder="1" applyAlignment="1">
      <alignment vertical="center" wrapText="1"/>
    </xf>
    <xf numFmtId="0" fontId="14" fillId="6" borderId="153" xfId="8" applyFont="1" applyFill="1" applyBorder="1" applyAlignment="1">
      <alignment vertical="center" wrapText="1"/>
    </xf>
    <xf numFmtId="0" fontId="17" fillId="6" borderId="142" xfId="3" applyFont="1" applyFill="1" applyBorder="1" applyAlignment="1">
      <alignment horizontal="center" vertical="center" textRotation="255" wrapText="1"/>
    </xf>
    <xf numFmtId="0" fontId="17" fillId="6" borderId="144" xfId="6" applyFont="1" applyFill="1" applyBorder="1" applyAlignment="1">
      <alignment horizontal="center" vertical="center" wrapText="1"/>
    </xf>
    <xf numFmtId="0" fontId="17" fillId="6" borderId="143" xfId="6" applyFont="1" applyFill="1" applyBorder="1" applyAlignment="1">
      <alignment horizontal="center" vertical="center" wrapText="1"/>
    </xf>
    <xf numFmtId="0" fontId="14" fillId="6" borderId="148" xfId="6" applyFont="1" applyFill="1" applyBorder="1" applyAlignment="1">
      <alignment vertical="center" wrapText="1"/>
    </xf>
    <xf numFmtId="0" fontId="14" fillId="6" borderId="149" xfId="6" applyFont="1" applyFill="1" applyBorder="1" applyAlignment="1">
      <alignment vertical="center" wrapText="1"/>
    </xf>
    <xf numFmtId="0" fontId="14" fillId="6" borderId="150" xfId="6" applyFont="1" applyFill="1" applyBorder="1" applyAlignment="1">
      <alignment vertical="center" wrapText="1"/>
    </xf>
    <xf numFmtId="0" fontId="14" fillId="6" borderId="157" xfId="6" applyFont="1" applyFill="1" applyBorder="1" applyAlignment="1">
      <alignment vertical="center" wrapText="1"/>
    </xf>
    <xf numFmtId="0" fontId="14" fillId="6" borderId="151" xfId="6" applyFont="1" applyFill="1" applyBorder="1" applyAlignment="1">
      <alignment vertical="center" wrapText="1"/>
    </xf>
    <xf numFmtId="0" fontId="15" fillId="6" borderId="148" xfId="6" applyFont="1" applyFill="1" applyBorder="1" applyAlignment="1">
      <alignment horizontal="center" vertical="center" wrapText="1"/>
    </xf>
    <xf numFmtId="0" fontId="80" fillId="6" borderId="149" xfId="6" applyFont="1" applyFill="1" applyBorder="1" applyAlignment="1">
      <alignment horizontal="center" vertical="center" wrapText="1"/>
    </xf>
    <xf numFmtId="0" fontId="80" fillId="6" borderId="150" xfId="6" applyFont="1" applyFill="1" applyBorder="1" applyAlignment="1">
      <alignment horizontal="center" vertical="center" wrapText="1"/>
    </xf>
    <xf numFmtId="0" fontId="9" fillId="6" borderId="137" xfId="3" quotePrefix="1" applyFont="1" applyFill="1" applyBorder="1" applyAlignment="1">
      <alignment horizontal="center" vertical="center" wrapText="1"/>
    </xf>
    <xf numFmtId="0" fontId="9" fillId="6" borderId="133" xfId="3" quotePrefix="1" applyFont="1" applyFill="1" applyBorder="1" applyAlignment="1">
      <alignment horizontal="center" vertical="center" wrapText="1"/>
    </xf>
    <xf numFmtId="0" fontId="17" fillId="6" borderId="137" xfId="6" applyFont="1" applyFill="1" applyBorder="1" applyAlignment="1">
      <alignment horizontal="center" vertical="center" wrapText="1"/>
    </xf>
    <xf numFmtId="0" fontId="17" fillId="6" borderId="140" xfId="6" applyFont="1" applyFill="1" applyBorder="1" applyAlignment="1">
      <alignment horizontal="center" vertical="center" wrapText="1"/>
    </xf>
    <xf numFmtId="0" fontId="17" fillId="6" borderId="133" xfId="6" applyFont="1" applyFill="1" applyBorder="1" applyAlignment="1">
      <alignment horizontal="center" vertical="center" wrapText="1"/>
    </xf>
    <xf numFmtId="0" fontId="17" fillId="6" borderId="137" xfId="8" applyFont="1" applyFill="1" applyBorder="1" applyAlignment="1">
      <alignment horizontal="center" vertical="center" wrapText="1"/>
    </xf>
    <xf numFmtId="0" fontId="17" fillId="6" borderId="133" xfId="8" applyFont="1" applyFill="1" applyBorder="1" applyAlignment="1">
      <alignment horizontal="center" vertical="center" wrapText="1"/>
    </xf>
    <xf numFmtId="0" fontId="93" fillId="6" borderId="137" xfId="0" applyFont="1" applyFill="1" applyBorder="1" applyAlignment="1">
      <alignment horizontal="center" vertical="center"/>
    </xf>
    <xf numFmtId="0" fontId="93" fillId="6" borderId="9" xfId="0" applyFont="1" applyFill="1" applyBorder="1" applyAlignment="1">
      <alignment horizontal="center" vertical="center"/>
    </xf>
    <xf numFmtId="0" fontId="93" fillId="6" borderId="140" xfId="0" applyFont="1" applyFill="1" applyBorder="1" applyAlignment="1">
      <alignment horizontal="center" vertical="center"/>
    </xf>
    <xf numFmtId="0" fontId="89" fillId="0" borderId="171" xfId="54" applyNumberFormat="1" applyFont="1" applyFill="1" applyBorder="1" applyAlignment="1">
      <alignment horizontal="center" vertical="top" wrapText="1" readingOrder="1"/>
    </xf>
    <xf numFmtId="0" fontId="94" fillId="6" borderId="137" xfId="0" applyFont="1" applyFill="1" applyBorder="1" applyAlignment="1">
      <alignment horizontal="center" vertical="center"/>
    </xf>
    <xf numFmtId="0" fontId="94" fillId="6" borderId="9" xfId="0" applyFont="1" applyFill="1" applyBorder="1" applyAlignment="1">
      <alignment horizontal="center" vertical="center"/>
    </xf>
    <xf numFmtId="0" fontId="94" fillId="6" borderId="140" xfId="0" applyFont="1" applyFill="1" applyBorder="1" applyAlignment="1">
      <alignment horizontal="center" vertical="center"/>
    </xf>
    <xf numFmtId="0" fontId="95" fillId="6" borderId="9" xfId="8" applyFont="1" applyFill="1" applyBorder="1" applyAlignment="1">
      <alignment horizontal="center" vertical="center" wrapText="1"/>
    </xf>
    <xf numFmtId="0" fontId="36" fillId="6" borderId="137" xfId="3" quotePrefix="1" applyFont="1" applyFill="1" applyBorder="1" applyAlignment="1">
      <alignment horizontal="center" vertical="center" wrapText="1"/>
    </xf>
    <xf numFmtId="0" fontId="36" fillId="6" borderId="133" xfId="3" quotePrefix="1" applyFont="1" applyFill="1" applyBorder="1" applyAlignment="1">
      <alignment horizontal="center" vertical="center" wrapText="1"/>
    </xf>
    <xf numFmtId="0" fontId="93" fillId="6" borderId="133" xfId="0" applyFont="1" applyFill="1" applyBorder="1" applyAlignment="1">
      <alignment horizontal="center" vertical="center"/>
    </xf>
    <xf numFmtId="0" fontId="14" fillId="6" borderId="141" xfId="8" quotePrefix="1" applyFont="1" applyFill="1" applyBorder="1" applyAlignment="1">
      <alignment vertical="center" wrapText="1"/>
    </xf>
    <xf numFmtId="0" fontId="14" fillId="6" borderId="144" xfId="8" quotePrefix="1" applyFont="1" applyFill="1" applyBorder="1" applyAlignment="1">
      <alignment vertical="center" wrapText="1"/>
    </xf>
    <xf numFmtId="0" fontId="14" fillId="6" borderId="145" xfId="8" quotePrefix="1" applyFont="1" applyFill="1" applyBorder="1" applyAlignment="1">
      <alignment vertical="center" wrapText="1"/>
    </xf>
    <xf numFmtId="0" fontId="14" fillId="6" borderId="142" xfId="8" quotePrefix="1" applyFont="1" applyFill="1" applyBorder="1" applyAlignment="1">
      <alignment vertical="center" wrapText="1"/>
    </xf>
    <xf numFmtId="0" fontId="14" fillId="6" borderId="146" xfId="8" quotePrefix="1" applyFont="1" applyFill="1" applyBorder="1" applyAlignment="1">
      <alignment vertical="center" wrapText="1"/>
    </xf>
    <xf numFmtId="0" fontId="14" fillId="6" borderId="147" xfId="8" quotePrefix="1" applyFont="1" applyFill="1" applyBorder="1" applyAlignment="1">
      <alignment vertical="center" wrapText="1"/>
    </xf>
    <xf numFmtId="0" fontId="14" fillId="6" borderId="156" xfId="8" quotePrefix="1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justify" vertical="center" wrapText="1"/>
    </xf>
    <xf numFmtId="0" fontId="42" fillId="6" borderId="151" xfId="0" applyFont="1" applyFill="1" applyBorder="1" applyAlignment="1">
      <alignment horizontal="justify" vertical="center" wrapText="1"/>
    </xf>
    <xf numFmtId="0" fontId="19" fillId="6" borderId="133" xfId="0" applyFont="1" applyFill="1" applyBorder="1" applyAlignment="1">
      <alignment horizontal="left" vertical="center" wrapText="1"/>
    </xf>
    <xf numFmtId="0" fontId="14" fillId="0" borderId="135" xfId="8" quotePrefix="1" applyFont="1" applyFill="1" applyBorder="1" applyAlignment="1">
      <alignment horizontal="center" vertical="center" wrapText="1"/>
    </xf>
    <xf numFmtId="0" fontId="8" fillId="0" borderId="141" xfId="3" quotePrefix="1" applyFont="1" applyFill="1" applyBorder="1" applyAlignment="1">
      <alignment horizontal="center" vertical="center" wrapText="1"/>
    </xf>
    <xf numFmtId="0" fontId="2" fillId="0" borderId="143" xfId="3" quotePrefix="1" applyFont="1" applyFill="1" applyBorder="1" applyAlignment="1">
      <alignment horizontal="center" vertical="center" wrapText="1"/>
    </xf>
    <xf numFmtId="0" fontId="15" fillId="6" borderId="18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31" xfId="8" quotePrefix="1" applyFont="1" applyFill="1" applyBorder="1" applyAlignment="1">
      <alignment horizontal="center" vertical="center" wrapText="1"/>
    </xf>
    <xf numFmtId="0" fontId="15" fillId="6" borderId="32" xfId="8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5" fillId="6" borderId="86" xfId="8" quotePrefix="1" applyFont="1" applyFill="1" applyBorder="1" applyAlignment="1">
      <alignment horizontal="center" vertical="center" wrapText="1"/>
    </xf>
    <xf numFmtId="0" fontId="14" fillId="6" borderId="18" xfId="6" quotePrefix="1" applyFont="1" applyFill="1" applyBorder="1" applyAlignment="1">
      <alignment horizontal="center" vertical="center" wrapText="1"/>
    </xf>
    <xf numFmtId="0" fontId="14" fillId="6" borderId="19" xfId="6" quotePrefix="1" applyFont="1" applyFill="1" applyBorder="1" applyAlignment="1">
      <alignment horizontal="center" vertical="center" wrapText="1"/>
    </xf>
    <xf numFmtId="0" fontId="14" fillId="6" borderId="20" xfId="3" quotePrefix="1" applyFont="1" applyFill="1" applyBorder="1" applyAlignment="1">
      <alignment horizontal="center" vertical="center" textRotation="255" wrapText="1"/>
    </xf>
    <xf numFmtId="0" fontId="14" fillId="6" borderId="140" xfId="6" quotePrefix="1" applyFont="1" applyFill="1" applyBorder="1" applyAlignment="1">
      <alignment horizontal="center" vertical="center" wrapText="1"/>
    </xf>
    <xf numFmtId="0" fontId="60" fillId="0" borderId="137" xfId="0" applyFont="1" applyFill="1" applyBorder="1" applyAlignment="1">
      <alignment horizontal="center" vertical="center"/>
    </xf>
    <xf numFmtId="0" fontId="23" fillId="6" borderId="18" xfId="22" applyFont="1" applyFill="1" applyBorder="1" applyAlignment="1">
      <alignment horizontal="left" vertical="center" wrapText="1"/>
    </xf>
    <xf numFmtId="0" fontId="8" fillId="6" borderId="141" xfId="3" quotePrefix="1" applyFont="1" applyFill="1" applyBorder="1" applyAlignment="1">
      <alignment horizontal="center" vertical="center" wrapText="1"/>
    </xf>
    <xf numFmtId="0" fontId="9" fillId="6" borderId="142" xfId="3" quotePrefix="1" applyFont="1" applyFill="1" applyBorder="1" applyAlignment="1">
      <alignment horizontal="center" vertical="center" wrapText="1"/>
    </xf>
    <xf numFmtId="0" fontId="2" fillId="6" borderId="159" xfId="3" quotePrefix="1" applyFont="1" applyFill="1" applyBorder="1" applyAlignment="1">
      <alignment horizontal="center" vertical="center" wrapText="1"/>
    </xf>
    <xf numFmtId="0" fontId="2" fillId="6" borderId="143" xfId="3" quotePrefix="1" applyFont="1" applyFill="1" applyBorder="1" applyAlignment="1">
      <alignment horizontal="center" vertical="center" wrapText="1"/>
    </xf>
    <xf numFmtId="0" fontId="14" fillId="6" borderId="138" xfId="6" quotePrefix="1" applyFont="1" applyFill="1" applyBorder="1" applyAlignment="1">
      <alignment horizontal="center" vertical="center" wrapText="1"/>
    </xf>
    <xf numFmtId="0" fontId="14" fillId="6" borderId="136" xfId="6" quotePrefix="1" applyFont="1" applyFill="1" applyBorder="1" applyAlignment="1">
      <alignment horizontal="center" vertical="center" wrapText="1"/>
    </xf>
    <xf numFmtId="0" fontId="14" fillId="6" borderId="139" xfId="6" quotePrefix="1" applyFont="1" applyFill="1" applyBorder="1" applyAlignment="1">
      <alignment horizontal="center" vertical="center" wrapText="1"/>
    </xf>
    <xf numFmtId="0" fontId="14" fillId="0" borderId="172" xfId="42" applyFont="1" applyFill="1" applyBorder="1" applyAlignment="1">
      <alignment vertical="center" wrapText="1"/>
    </xf>
    <xf numFmtId="0" fontId="14" fillId="0" borderId="171" xfId="42" applyNumberFormat="1" applyFont="1" applyFill="1" applyBorder="1" applyAlignment="1">
      <alignment horizontal="center" vertical="center" wrapText="1"/>
    </xf>
    <xf numFmtId="0" fontId="14" fillId="0" borderId="173" xfId="40" applyFont="1" applyFill="1" applyBorder="1" applyAlignment="1">
      <alignment horizontal="center" vertical="center" wrapText="1"/>
    </xf>
    <xf numFmtId="0" fontId="15" fillId="0" borderId="154" xfId="40" applyFont="1" applyFill="1" applyBorder="1" applyAlignment="1">
      <alignment horizontal="center" vertical="center" wrapText="1"/>
    </xf>
    <xf numFmtId="0" fontId="60" fillId="0" borderId="166" xfId="0" applyNumberFormat="1" applyFont="1" applyFill="1" applyBorder="1" applyAlignment="1">
      <alignment horizontal="center" vertical="center"/>
    </xf>
    <xf numFmtId="0" fontId="14" fillId="0" borderId="173" xfId="42" applyFont="1" applyFill="1" applyBorder="1" applyAlignment="1">
      <alignment vertical="center" wrapText="1"/>
    </xf>
    <xf numFmtId="0" fontId="14" fillId="0" borderId="172" xfId="40" applyNumberFormat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wrapText="1"/>
    </xf>
    <xf numFmtId="0" fontId="10" fillId="4" borderId="6" xfId="8" applyFont="1" applyFill="1" applyBorder="1" applyAlignment="1">
      <alignment vertical="center" wrapText="1"/>
    </xf>
    <xf numFmtId="0" fontId="20" fillId="4" borderId="142" xfId="3" applyFont="1" applyFill="1" applyBorder="1" applyAlignment="1">
      <alignment horizontal="center" vertical="center" textRotation="255" wrapText="1"/>
    </xf>
    <xf numFmtId="0" fontId="21" fillId="4" borderId="148" xfId="6" applyFont="1" applyFill="1" applyBorder="1" applyAlignment="1">
      <alignment horizontal="center" vertical="center" wrapText="1"/>
    </xf>
    <xf numFmtId="0" fontId="21" fillId="4" borderId="149" xfId="6" applyFont="1" applyFill="1" applyBorder="1" applyAlignment="1">
      <alignment horizontal="center" vertical="center" wrapText="1"/>
    </xf>
    <xf numFmtId="0" fontId="21" fillId="4" borderId="150" xfId="6" applyFont="1" applyFill="1" applyBorder="1" applyAlignment="1">
      <alignment horizontal="center" vertical="center" wrapText="1"/>
    </xf>
    <xf numFmtId="0" fontId="96" fillId="4" borderId="133" xfId="0" applyFont="1" applyFill="1" applyBorder="1" applyAlignment="1">
      <alignment horizontal="left" vertical="center" wrapText="1"/>
    </xf>
    <xf numFmtId="0" fontId="96" fillId="4" borderId="137" xfId="0" applyFont="1" applyFill="1" applyBorder="1" applyAlignment="1">
      <alignment horizontal="center" vertical="center"/>
    </xf>
    <xf numFmtId="0" fontId="96" fillId="4" borderId="9" xfId="0" applyFont="1" applyFill="1" applyBorder="1" applyAlignment="1">
      <alignment horizontal="center" vertical="center"/>
    </xf>
    <xf numFmtId="0" fontId="96" fillId="4" borderId="140" xfId="0" applyFont="1" applyFill="1" applyBorder="1" applyAlignment="1">
      <alignment horizontal="center" vertical="center"/>
    </xf>
    <xf numFmtId="0" fontId="41" fillId="4" borderId="37" xfId="8" quotePrefix="1" applyFont="1" applyFill="1" applyBorder="1" applyAlignment="1">
      <alignment horizontal="center" vertical="center" wrapText="1"/>
    </xf>
    <xf numFmtId="0" fontId="97" fillId="6" borderId="137" xfId="6" quotePrefix="1" applyFont="1" applyFill="1" applyBorder="1" applyAlignment="1">
      <alignment horizontal="center" vertical="center" wrapText="1"/>
    </xf>
    <xf numFmtId="0" fontId="97" fillId="6" borderId="9" xfId="6" quotePrefix="1" applyFont="1" applyFill="1" applyBorder="1" applyAlignment="1">
      <alignment horizontal="center" vertical="center" wrapText="1"/>
    </xf>
    <xf numFmtId="0" fontId="14" fillId="0" borderId="133" xfId="6" applyFont="1" applyFill="1" applyBorder="1" applyAlignment="1">
      <alignment horizontal="center" vertical="center" wrapText="1"/>
    </xf>
    <xf numFmtId="0" fontId="15" fillId="0" borderId="15" xfId="6" quotePrefix="1" applyFont="1" applyFill="1" applyBorder="1" applyAlignment="1">
      <alignment vertical="center" wrapText="1"/>
    </xf>
    <xf numFmtId="0" fontId="15" fillId="0" borderId="16" xfId="6" quotePrefix="1" applyFont="1" applyFill="1" applyBorder="1" applyAlignment="1">
      <alignment vertical="center" wrapText="1"/>
    </xf>
    <xf numFmtId="0" fontId="15" fillId="0" borderId="27" xfId="8" quotePrefix="1" applyFont="1" applyFill="1" applyBorder="1" applyAlignment="1">
      <alignment horizontal="center" vertical="center" wrapText="1"/>
    </xf>
    <xf numFmtId="0" fontId="15" fillId="6" borderId="13" xfId="6" quotePrefix="1" applyFont="1" applyFill="1" applyBorder="1" applyAlignment="1">
      <alignment vertical="center" wrapText="1"/>
    </xf>
    <xf numFmtId="0" fontId="15" fillId="6" borderId="148" xfId="6" quotePrefix="1" applyFont="1" applyFill="1" applyBorder="1" applyAlignment="1">
      <alignment vertical="center" wrapText="1"/>
    </xf>
    <xf numFmtId="0" fontId="15" fillId="6" borderId="157" xfId="6" quotePrefix="1" applyFont="1" applyFill="1" applyBorder="1" applyAlignment="1">
      <alignment vertical="center" wrapText="1"/>
    </xf>
    <xf numFmtId="0" fontId="14" fillId="0" borderId="138" xfId="6" quotePrefix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4" fillId="0" borderId="12" xfId="3" quotePrefix="1" applyFont="1" applyFill="1" applyBorder="1" applyAlignment="1">
      <alignment horizontal="center" vertical="center" textRotation="255" wrapText="1"/>
    </xf>
    <xf numFmtId="0" fontId="14" fillId="0" borderId="7" xfId="3" quotePrefix="1" applyFont="1" applyFill="1" applyBorder="1" applyAlignment="1">
      <alignment horizontal="center" vertical="center" textRotation="255" wrapText="1"/>
    </xf>
    <xf numFmtId="0" fontId="14" fillId="0" borderId="13" xfId="3" quotePrefix="1" applyFont="1" applyFill="1" applyBorder="1" applyAlignment="1">
      <alignment horizontal="center" vertical="center" textRotation="255" wrapText="1"/>
    </xf>
    <xf numFmtId="0" fontId="14" fillId="6" borderId="12" xfId="3" quotePrefix="1" applyFont="1" applyFill="1" applyBorder="1" applyAlignment="1">
      <alignment horizontal="center" vertical="center" textRotation="255" wrapText="1"/>
    </xf>
    <xf numFmtId="0" fontId="14" fillId="6" borderId="16" xfId="3" quotePrefix="1" applyFont="1" applyFill="1" applyBorder="1" applyAlignment="1">
      <alignment horizontal="center" vertical="center" textRotation="255" wrapText="1"/>
    </xf>
    <xf numFmtId="0" fontId="14" fillId="0" borderId="15" xfId="3" quotePrefix="1" applyFont="1" applyFill="1" applyBorder="1" applyAlignment="1">
      <alignment horizontal="center" vertical="center" textRotation="255" wrapText="1"/>
    </xf>
    <xf numFmtId="0" fontId="19" fillId="0" borderId="136" xfId="0" applyFont="1" applyFill="1" applyBorder="1" applyAlignment="1">
      <alignment horizontal="left" vertical="center" wrapText="1"/>
    </xf>
    <xf numFmtId="0" fontId="14" fillId="0" borderId="138" xfId="6" applyFont="1" applyFill="1" applyBorder="1" applyAlignment="1">
      <alignment horizontal="center" vertical="center" wrapText="1"/>
    </xf>
    <xf numFmtId="0" fontId="14" fillId="0" borderId="163" xfId="6" applyFont="1" applyFill="1" applyBorder="1" applyAlignment="1">
      <alignment horizontal="center" vertical="center" wrapText="1"/>
    </xf>
    <xf numFmtId="0" fontId="97" fillId="6" borderId="9" xfId="8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0" borderId="174" xfId="42" applyFont="1" applyFill="1" applyBorder="1" applyAlignment="1">
      <alignment vertical="center" wrapText="1"/>
    </xf>
    <xf numFmtId="0" fontId="20" fillId="0" borderId="175" xfId="42" applyFont="1" applyFill="1" applyBorder="1" applyAlignment="1">
      <alignment vertical="center" wrapText="1"/>
    </xf>
    <xf numFmtId="0" fontId="20" fillId="0" borderId="176" xfId="42" applyFont="1" applyFill="1" applyBorder="1" applyAlignment="1">
      <alignment vertical="center" wrapText="1"/>
    </xf>
    <xf numFmtId="0" fontId="20" fillId="0" borderId="177" xfId="42" applyFont="1" applyFill="1" applyBorder="1" applyAlignment="1">
      <alignment vertical="center" wrapText="1"/>
    </xf>
    <xf numFmtId="0" fontId="20" fillId="0" borderId="178" xfId="42" applyFont="1" applyFill="1" applyBorder="1" applyAlignment="1">
      <alignment vertical="center" wrapText="1"/>
    </xf>
    <xf numFmtId="0" fontId="20" fillId="0" borderId="179" xfId="42" applyFont="1" applyFill="1" applyBorder="1" applyAlignment="1">
      <alignment vertical="center" wrapText="1"/>
    </xf>
    <xf numFmtId="0" fontId="20" fillId="0" borderId="180" xfId="42" applyFont="1" applyFill="1" applyBorder="1" applyAlignment="1">
      <alignment horizontal="center" vertical="center" wrapText="1"/>
    </xf>
    <xf numFmtId="0" fontId="20" fillId="0" borderId="181" xfId="42" applyFont="1" applyFill="1" applyBorder="1" applyAlignment="1">
      <alignment horizontal="center" vertical="center" wrapText="1"/>
    </xf>
    <xf numFmtId="0" fontId="20" fillId="0" borderId="180" xfId="40" applyFont="1" applyFill="1" applyBorder="1" applyAlignment="1">
      <alignment horizontal="center" vertical="center" wrapText="1"/>
    </xf>
    <xf numFmtId="0" fontId="20" fillId="0" borderId="182" xfId="40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20" fillId="0" borderId="183" xfId="42" applyFont="1" applyFill="1" applyBorder="1" applyAlignment="1">
      <alignment horizontal="center" vertical="center" wrapText="1"/>
    </xf>
    <xf numFmtId="0" fontId="20" fillId="0" borderId="182" xfId="42" applyFont="1" applyFill="1" applyBorder="1" applyAlignment="1">
      <alignment horizontal="center" vertical="center" wrapText="1"/>
    </xf>
    <xf numFmtId="0" fontId="20" fillId="0" borderId="181" xfId="40" applyFont="1" applyFill="1" applyBorder="1" applyAlignment="1">
      <alignment horizontal="center" vertical="center" wrapText="1"/>
    </xf>
    <xf numFmtId="0" fontId="20" fillId="0" borderId="184" xfId="40" applyFont="1" applyFill="1" applyBorder="1" applyAlignment="1">
      <alignment horizontal="center" vertical="center" wrapText="1"/>
    </xf>
    <xf numFmtId="0" fontId="20" fillId="0" borderId="185" xfId="40" applyFont="1" applyFill="1" applyBorder="1" applyAlignment="1">
      <alignment horizontal="center" vertical="center" wrapText="1"/>
    </xf>
    <xf numFmtId="0" fontId="20" fillId="0" borderId="68" xfId="42" applyFont="1" applyFill="1" applyBorder="1" applyAlignment="1">
      <alignment horizontal="center" vertical="center" wrapText="1"/>
    </xf>
    <xf numFmtId="0" fontId="20" fillId="0" borderId="180" xfId="4" applyFont="1" applyFill="1" applyBorder="1" applyAlignment="1">
      <alignment horizontal="center" vertical="center" textRotation="255" wrapText="1"/>
    </xf>
    <xf numFmtId="0" fontId="20" fillId="0" borderId="177" xfId="4" applyFont="1" applyFill="1" applyBorder="1" applyAlignment="1">
      <alignment horizontal="center" vertical="center" textRotation="255" wrapText="1"/>
    </xf>
    <xf numFmtId="0" fontId="20" fillId="0" borderId="71" xfId="4" applyFont="1" applyFill="1" applyBorder="1" applyAlignment="1">
      <alignment horizontal="center" vertical="center" textRotation="255" wrapText="1"/>
    </xf>
    <xf numFmtId="0" fontId="21" fillId="0" borderId="174" xfId="40" applyFont="1" applyFill="1" applyBorder="1" applyAlignment="1">
      <alignment vertical="center" wrapText="1"/>
    </xf>
    <xf numFmtId="0" fontId="21" fillId="0" borderId="175" xfId="40" applyFont="1" applyFill="1" applyBorder="1" applyAlignment="1">
      <alignment vertical="center" wrapText="1"/>
    </xf>
    <xf numFmtId="0" fontId="20" fillId="0" borderId="176" xfId="40" applyFont="1" applyFill="1" applyBorder="1" applyAlignment="1">
      <alignment vertical="center" wrapText="1"/>
    </xf>
    <xf numFmtId="0" fontId="21" fillId="0" borderId="177" xfId="40" applyFont="1" applyFill="1" applyBorder="1" applyAlignment="1">
      <alignment vertical="center" wrapText="1"/>
    </xf>
    <xf numFmtId="0" fontId="20" fillId="0" borderId="178" xfId="40" applyFont="1" applyFill="1" applyBorder="1" applyAlignment="1">
      <alignment vertical="center" wrapText="1"/>
    </xf>
    <xf numFmtId="0" fontId="20" fillId="0" borderId="179" xfId="40" applyFont="1" applyFill="1" applyBorder="1" applyAlignment="1">
      <alignment horizontal="center" vertical="center" wrapText="1"/>
    </xf>
    <xf numFmtId="0" fontId="20" fillId="0" borderId="175" xfId="40" applyFont="1" applyFill="1" applyBorder="1" applyAlignment="1">
      <alignment horizontal="center" vertical="center" wrapText="1"/>
    </xf>
    <xf numFmtId="0" fontId="20" fillId="0" borderId="186" xfId="40" applyFont="1" applyFill="1" applyBorder="1" applyAlignment="1">
      <alignment horizontal="center" vertical="center" wrapText="1"/>
    </xf>
    <xf numFmtId="0" fontId="21" fillId="0" borderId="63" xfId="40" applyFont="1" applyFill="1" applyBorder="1" applyAlignment="1">
      <alignment vertical="center" wrapText="1"/>
    </xf>
    <xf numFmtId="0" fontId="21" fillId="0" borderId="98" xfId="40" applyFont="1" applyFill="1" applyBorder="1" applyAlignment="1">
      <alignment vertical="center" wrapText="1"/>
    </xf>
    <xf numFmtId="0" fontId="20" fillId="0" borderId="99" xfId="40" applyFont="1" applyFill="1" applyBorder="1" applyAlignment="1">
      <alignment vertical="center" wrapText="1"/>
    </xf>
    <xf numFmtId="0" fontId="21" fillId="0" borderId="76" xfId="40" applyFont="1" applyFill="1" applyBorder="1" applyAlignment="1">
      <alignment vertical="center" wrapText="1"/>
    </xf>
    <xf numFmtId="0" fontId="20" fillId="0" borderId="160" xfId="40" applyFont="1" applyFill="1" applyBorder="1" applyAlignment="1">
      <alignment vertical="center" wrapText="1"/>
    </xf>
    <xf numFmtId="0" fontId="21" fillId="0" borderId="63" xfId="40" applyFont="1" applyFill="1" applyBorder="1" applyAlignment="1">
      <alignment horizontal="center" vertical="center" wrapText="1"/>
    </xf>
    <xf numFmtId="0" fontId="21" fillId="0" borderId="98" xfId="40" applyFont="1" applyFill="1" applyBorder="1" applyAlignment="1">
      <alignment horizontal="center" vertical="center" wrapText="1"/>
    </xf>
    <xf numFmtId="0" fontId="20" fillId="0" borderId="99" xfId="40" applyFont="1" applyFill="1" applyBorder="1" applyAlignment="1">
      <alignment horizontal="center" vertical="center" wrapText="1"/>
    </xf>
    <xf numFmtId="0" fontId="21" fillId="0" borderId="80" xfId="42" applyFont="1" applyFill="1" applyBorder="1" applyAlignment="1">
      <alignment horizontal="center" vertical="center" wrapText="1"/>
    </xf>
    <xf numFmtId="0" fontId="21" fillId="0" borderId="65" xfId="40" applyFont="1" applyFill="1" applyBorder="1" applyAlignment="1">
      <alignment horizontal="center" vertical="center" wrapText="1"/>
    </xf>
    <xf numFmtId="0" fontId="21" fillId="0" borderId="66" xfId="40" applyFont="1" applyFill="1" applyBorder="1" applyAlignment="1">
      <alignment horizontal="center" vertical="center" wrapText="1"/>
    </xf>
    <xf numFmtId="0" fontId="20" fillId="0" borderId="81" xfId="42" applyFont="1" applyFill="1" applyBorder="1" applyAlignment="1">
      <alignment horizontal="center" vertical="center" wrapText="1"/>
    </xf>
    <xf numFmtId="0" fontId="21" fillId="0" borderId="80" xfId="40" applyFont="1" applyFill="1" applyBorder="1" applyAlignment="1">
      <alignment horizontal="center" vertical="center" wrapText="1"/>
    </xf>
    <xf numFmtId="0" fontId="21" fillId="0" borderId="57" xfId="40" applyFont="1" applyFill="1" applyBorder="1" applyAlignment="1">
      <alignment horizontal="center" vertical="center" wrapText="1"/>
    </xf>
    <xf numFmtId="0" fontId="21" fillId="0" borderId="94" xfId="40" applyFont="1" applyFill="1" applyBorder="1" applyAlignment="1">
      <alignment horizontal="center" vertical="center" wrapText="1"/>
    </xf>
    <xf numFmtId="0" fontId="21" fillId="0" borderId="95" xfId="40" applyFont="1" applyFill="1" applyBorder="1" applyAlignment="1">
      <alignment horizontal="center" vertical="center" wrapText="1"/>
    </xf>
    <xf numFmtId="0" fontId="21" fillId="0" borderId="180" xfId="42" applyFont="1" applyFill="1" applyBorder="1" applyAlignment="1">
      <alignment horizontal="center" vertical="center" wrapText="1"/>
    </xf>
    <xf numFmtId="0" fontId="21" fillId="0" borderId="94" xfId="42" applyFont="1" applyFill="1" applyBorder="1" applyAlignment="1">
      <alignment horizontal="center" vertical="center" wrapText="1"/>
    </xf>
    <xf numFmtId="0" fontId="21" fillId="0" borderId="95" xfId="42" applyFont="1" applyFill="1" applyBorder="1" applyAlignment="1">
      <alignment horizontal="center" vertical="center" wrapText="1"/>
    </xf>
    <xf numFmtId="0" fontId="21" fillId="0" borderId="161" xfId="42" applyFont="1" applyFill="1" applyBorder="1" applyAlignment="1">
      <alignment horizontal="center" vertical="center" wrapText="1"/>
    </xf>
    <xf numFmtId="0" fontId="20" fillId="0" borderId="100" xfId="42" applyFont="1" applyFill="1" applyBorder="1" applyAlignment="1">
      <alignment horizontal="center" vertical="center" wrapText="1"/>
    </xf>
    <xf numFmtId="0" fontId="21" fillId="0" borderId="58" xfId="42" applyFont="1" applyFill="1" applyBorder="1" applyAlignment="1">
      <alignment horizontal="center" vertical="center" wrapText="1"/>
    </xf>
    <xf numFmtId="0" fontId="20" fillId="0" borderId="183" xfId="40" applyFont="1" applyFill="1" applyBorder="1" applyAlignment="1">
      <alignment horizontal="center" vertical="center" wrapText="1"/>
    </xf>
    <xf numFmtId="0" fontId="20" fillId="0" borderId="186" xfId="42" applyFont="1" applyFill="1" applyBorder="1" applyAlignment="1">
      <alignment vertical="center" wrapText="1"/>
    </xf>
    <xf numFmtId="0" fontId="17" fillId="0" borderId="179" xfId="42" applyFont="1" applyFill="1" applyBorder="1" applyAlignment="1">
      <alignment vertical="center" wrapText="1"/>
    </xf>
    <xf numFmtId="0" fontId="57" fillId="0" borderId="181" xfId="0" applyFont="1" applyFill="1" applyBorder="1" applyAlignment="1">
      <alignment horizontal="justify" vertical="center" wrapText="1"/>
    </xf>
    <xf numFmtId="0" fontId="57" fillId="0" borderId="181" xfId="0" applyFont="1" applyFill="1" applyBorder="1" applyAlignment="1">
      <alignment horizontal="left" vertical="center" wrapText="1"/>
    </xf>
    <xf numFmtId="0" fontId="17" fillId="0" borderId="181" xfId="42" applyFont="1" applyFill="1" applyBorder="1" applyAlignment="1">
      <alignment vertical="center" wrapText="1"/>
    </xf>
    <xf numFmtId="0" fontId="19" fillId="0" borderId="181" xfId="0" applyFont="1" applyFill="1" applyBorder="1" applyAlignment="1">
      <alignment horizontal="left" vertical="center" wrapText="1"/>
    </xf>
    <xf numFmtId="0" fontId="8" fillId="0" borderId="180" xfId="4" applyFont="1" applyFill="1" applyBorder="1" applyAlignment="1">
      <alignment horizontal="center" vertical="center" wrapText="1"/>
    </xf>
    <xf numFmtId="0" fontId="8" fillId="0" borderId="181" xfId="4" applyFont="1" applyFill="1" applyBorder="1" applyAlignment="1">
      <alignment horizontal="center" vertical="center" wrapText="1"/>
    </xf>
    <xf numFmtId="0" fontId="8" fillId="0" borderId="183" xfId="4" applyFont="1" applyFill="1" applyBorder="1" applyAlignment="1">
      <alignment horizontal="center" vertical="center" wrapText="1"/>
    </xf>
    <xf numFmtId="0" fontId="98" fillId="0" borderId="187" xfId="54" applyNumberFormat="1" applyFont="1" applyFill="1" applyBorder="1" applyAlignment="1">
      <alignment horizontal="center" vertical="top" wrapText="1" readingOrder="1"/>
    </xf>
    <xf numFmtId="0" fontId="99" fillId="0" borderId="188" xfId="54" applyNumberFormat="1" applyFont="1" applyFill="1" applyBorder="1" applyAlignment="1">
      <alignment horizontal="center" vertical="top" wrapText="1" readingOrder="1"/>
    </xf>
    <xf numFmtId="0" fontId="98" fillId="0" borderId="189" xfId="54" applyNumberFormat="1" applyFont="1" applyFill="1" applyBorder="1" applyAlignment="1">
      <alignment horizontal="center" vertical="top" wrapText="1" readingOrder="1"/>
    </xf>
    <xf numFmtId="0" fontId="99" fillId="0" borderId="190" xfId="54" applyNumberFormat="1" applyFont="1" applyFill="1" applyBorder="1" applyAlignment="1">
      <alignment horizontal="center" vertical="top" wrapText="1" readingOrder="1"/>
    </xf>
    <xf numFmtId="0" fontId="98" fillId="0" borderId="192" xfId="54" applyNumberFormat="1" applyFont="1" applyFill="1" applyBorder="1" applyAlignment="1">
      <alignment horizontal="center" vertical="top" wrapText="1" readingOrder="1"/>
    </xf>
    <xf numFmtId="0" fontId="94" fillId="0" borderId="181" xfId="0" applyFont="1" applyFill="1" applyBorder="1" applyAlignment="1">
      <alignment horizontal="left" vertical="center" wrapText="1"/>
    </xf>
    <xf numFmtId="0" fontId="94" fillId="0" borderId="180" xfId="0" applyFont="1" applyFill="1" applyBorder="1" applyAlignment="1">
      <alignment horizontal="center" vertical="center"/>
    </xf>
    <xf numFmtId="0" fontId="94" fillId="0" borderId="183" xfId="0" applyFont="1" applyFill="1" applyBorder="1" applyAlignment="1">
      <alignment horizontal="center" vertical="center"/>
    </xf>
    <xf numFmtId="0" fontId="84" fillId="0" borderId="62" xfId="42" applyFont="1" applyFill="1" applyBorder="1" applyAlignment="1">
      <alignment vertical="center" wrapText="1"/>
    </xf>
    <xf numFmtId="0" fontId="84" fillId="0" borderId="58" xfId="42" applyFont="1" applyFill="1" applyBorder="1" applyAlignment="1">
      <alignment vertical="center" wrapText="1"/>
    </xf>
    <xf numFmtId="0" fontId="50" fillId="0" borderId="179" xfId="0" applyFont="1" applyFill="1" applyBorder="1" applyAlignment="1">
      <alignment horizontal="left" vertical="center" wrapText="1"/>
    </xf>
    <xf numFmtId="0" fontId="66" fillId="0" borderId="181" xfId="0" applyFont="1" applyFill="1" applyBorder="1" applyAlignment="1">
      <alignment horizontal="justify" vertical="center" wrapText="1"/>
    </xf>
    <xf numFmtId="0" fontId="66" fillId="0" borderId="181" xfId="0" applyFont="1" applyFill="1" applyBorder="1" applyAlignment="1">
      <alignment horizontal="left" vertical="center" wrapText="1"/>
    </xf>
    <xf numFmtId="0" fontId="28" fillId="0" borderId="181" xfId="42" applyFont="1" applyFill="1" applyBorder="1" applyAlignment="1">
      <alignment vertical="center" wrapText="1"/>
    </xf>
    <xf numFmtId="0" fontId="28" fillId="0" borderId="62" xfId="42" applyFont="1" applyFill="1" applyBorder="1" applyAlignment="1">
      <alignment vertical="center" wrapText="1"/>
    </xf>
    <xf numFmtId="0" fontId="27" fillId="6" borderId="19" xfId="6" quotePrefix="1" applyFont="1" applyFill="1" applyBorder="1" applyAlignment="1">
      <alignment horizontal="center" vertical="center" wrapText="1"/>
    </xf>
    <xf numFmtId="0" fontId="27" fillId="6" borderId="20" xfId="6" quotePrefix="1" applyFont="1" applyFill="1" applyBorder="1" applyAlignment="1">
      <alignment horizontal="center" vertical="center" wrapText="1"/>
    </xf>
    <xf numFmtId="0" fontId="27" fillId="6" borderId="18" xfId="6" quotePrefix="1" applyFont="1" applyFill="1" applyBorder="1" applyAlignment="1">
      <alignment horizontal="center" vertical="center" wrapText="1"/>
    </xf>
    <xf numFmtId="0" fontId="27" fillId="6" borderId="17" xfId="6" quotePrefix="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23" fillId="6" borderId="85" xfId="22" applyFont="1" applyFill="1" applyBorder="1" applyAlignment="1">
      <alignment vertical="center" wrapText="1"/>
    </xf>
    <xf numFmtId="0" fontId="25" fillId="6" borderId="12" xfId="21" applyFont="1" applyFill="1" applyBorder="1" applyAlignment="1">
      <alignment horizontal="center" vertical="center" wrapText="1"/>
    </xf>
    <xf numFmtId="0" fontId="25" fillId="6" borderId="7" xfId="21" applyFont="1" applyFill="1" applyBorder="1" applyAlignment="1">
      <alignment horizontal="center" vertical="center" wrapText="1"/>
    </xf>
    <xf numFmtId="0" fontId="25" fillId="6" borderId="16" xfId="21" applyFont="1" applyFill="1" applyBorder="1" applyAlignment="1">
      <alignment horizontal="center" vertical="center" wrapText="1"/>
    </xf>
    <xf numFmtId="0" fontId="25" fillId="6" borderId="13" xfId="21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10" fillId="6" borderId="30" xfId="6" quotePrefix="1" applyFont="1" applyFill="1" applyBorder="1" applyAlignment="1">
      <alignment horizontal="center" vertical="center" wrapText="1"/>
    </xf>
    <xf numFmtId="0" fontId="10" fillId="6" borderId="33" xfId="6" quotePrefix="1" applyFont="1" applyFill="1" applyBorder="1" applyAlignment="1">
      <alignment horizontal="center" vertical="center" wrapText="1"/>
    </xf>
    <xf numFmtId="0" fontId="10" fillId="6" borderId="86" xfId="6" quotePrefix="1" applyFont="1" applyFill="1" applyBorder="1" applyAlignment="1">
      <alignment horizontal="center" vertical="center" wrapText="1"/>
    </xf>
    <xf numFmtId="0" fontId="23" fillId="6" borderId="136" xfId="22" applyFont="1" applyFill="1" applyBorder="1" applyAlignment="1">
      <alignment vertical="center" wrapText="1"/>
    </xf>
    <xf numFmtId="0" fontId="23" fillId="6" borderId="137" xfId="21" applyFont="1" applyFill="1" applyBorder="1" applyAlignment="1">
      <alignment horizontal="center" vertical="center" wrapText="1"/>
    </xf>
    <xf numFmtId="0" fontId="23" fillId="6" borderId="138" xfId="21" applyFont="1" applyFill="1" applyBorder="1" applyAlignment="1">
      <alignment horizontal="center" vertical="center" wrapText="1"/>
    </xf>
    <xf numFmtId="0" fontId="23" fillId="6" borderId="136" xfId="21" applyFont="1" applyFill="1" applyBorder="1" applyAlignment="1">
      <alignment horizontal="center" vertical="center" wrapText="1"/>
    </xf>
    <xf numFmtId="0" fontId="23" fillId="6" borderId="139" xfId="21" applyFont="1" applyFill="1" applyBorder="1" applyAlignment="1">
      <alignment horizontal="center" vertical="center" wrapText="1"/>
    </xf>
    <xf numFmtId="0" fontId="49" fillId="6" borderId="140" xfId="6" quotePrefix="1" applyFont="1" applyFill="1" applyBorder="1" applyAlignment="1">
      <alignment horizontal="center" vertical="center" wrapText="1"/>
    </xf>
    <xf numFmtId="0" fontId="49" fillId="6" borderId="135" xfId="6" quotePrefix="1" applyFont="1" applyFill="1" applyBorder="1" applyAlignment="1">
      <alignment horizontal="center" vertical="center" wrapText="1"/>
    </xf>
    <xf numFmtId="0" fontId="49" fillId="6" borderId="134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14" fillId="4" borderId="20" xfId="11" quotePrefix="1" applyFont="1" applyFill="1" applyBorder="1" applyAlignment="1">
      <alignment vertical="center" wrapText="1"/>
    </xf>
    <xf numFmtId="0" fontId="36" fillId="4" borderId="20" xfId="3" quotePrefix="1" applyFont="1" applyFill="1" applyBorder="1" applyAlignment="1">
      <alignment horizontal="center" vertical="center" wrapText="1"/>
    </xf>
    <xf numFmtId="0" fontId="2" fillId="4" borderId="20" xfId="3" quotePrefix="1" applyFont="1" applyFill="1" applyBorder="1" applyAlignment="1">
      <alignment horizontal="center" vertical="center" wrapText="1"/>
    </xf>
    <xf numFmtId="0" fontId="8" fillId="4" borderId="20" xfId="3" quotePrefix="1" applyFont="1" applyFill="1" applyBorder="1" applyAlignment="1">
      <alignment horizontal="center" vertical="center" wrapText="1"/>
    </xf>
    <xf numFmtId="0" fontId="9" fillId="4" borderId="20" xfId="3" quotePrefix="1" applyFont="1" applyFill="1" applyBorder="1" applyAlignment="1">
      <alignment horizontal="center" vertical="center" wrapText="1"/>
    </xf>
    <xf numFmtId="0" fontId="45" fillId="4" borderId="0" xfId="3" quotePrefix="1" applyFont="1" applyFill="1" applyBorder="1" applyAlignment="1">
      <alignment horizontal="center" vertical="center" wrapText="1"/>
    </xf>
    <xf numFmtId="0" fontId="46" fillId="4" borderId="0" xfId="0" applyFont="1" applyFill="1"/>
    <xf numFmtId="0" fontId="20" fillId="4" borderId="20" xfId="8" quotePrefix="1" applyFont="1" applyFill="1" applyBorder="1" applyAlignment="1">
      <alignment horizontal="center" vertical="center" wrapText="1"/>
    </xf>
    <xf numFmtId="0" fontId="15" fillId="0" borderId="0" xfId="3" quotePrefix="1" applyFont="1" applyFill="1" applyBorder="1" applyAlignment="1">
      <alignment horizontal="center" vertical="center" wrapText="1"/>
    </xf>
    <xf numFmtId="0" fontId="21" fillId="0" borderId="0" xfId="3" quotePrefix="1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left" vertical="center" wrapText="1"/>
    </xf>
    <xf numFmtId="0" fontId="41" fillId="4" borderId="0" xfId="6" quotePrefix="1" applyFont="1" applyFill="1" applyBorder="1" applyAlignment="1">
      <alignment horizontal="left" vertical="center" wrapText="1"/>
    </xf>
    <xf numFmtId="0" fontId="45" fillId="4" borderId="0" xfId="8" quotePrefix="1" applyFont="1" applyFill="1" applyBorder="1" applyAlignment="1">
      <alignment vertical="center" wrapText="1"/>
    </xf>
    <xf numFmtId="0" fontId="14" fillId="4" borderId="17" xfId="11" quotePrefix="1" applyFont="1" applyFill="1" applyBorder="1" applyAlignment="1">
      <alignment vertical="center" wrapText="1"/>
    </xf>
    <xf numFmtId="0" fontId="2" fillId="4" borderId="17" xfId="3" quotePrefix="1" applyFont="1" applyFill="1" applyBorder="1" applyAlignment="1">
      <alignment horizontal="center" vertical="center" wrapText="1"/>
    </xf>
    <xf numFmtId="0" fontId="14" fillId="4" borderId="19" xfId="13" quotePrefix="1" applyFont="1" applyFill="1" applyBorder="1" applyAlignment="1">
      <alignment horizontal="center" vertical="center" wrapText="1"/>
    </xf>
    <xf numFmtId="0" fontId="20" fillId="4" borderId="17" xfId="8" quotePrefix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top" wrapText="1"/>
    </xf>
    <xf numFmtId="0" fontId="24" fillId="6" borderId="19" xfId="0" applyFont="1" applyFill="1" applyBorder="1" applyAlignment="1">
      <alignment vertical="top" wrapText="1"/>
    </xf>
    <xf numFmtId="0" fontId="10" fillId="4" borderId="19" xfId="8" quotePrefix="1" applyFont="1" applyFill="1" applyBorder="1" applyAlignment="1">
      <alignment vertical="center" wrapText="1"/>
    </xf>
    <xf numFmtId="0" fontId="48" fillId="6" borderId="19" xfId="0" applyFont="1" applyFill="1" applyBorder="1" applyAlignment="1">
      <alignment vertical="top" wrapText="1"/>
    </xf>
    <xf numFmtId="0" fontId="19" fillId="6" borderId="19" xfId="0" applyFont="1" applyFill="1" applyBorder="1" applyAlignment="1">
      <alignment horizontal="left" vertical="center" wrapText="1"/>
    </xf>
    <xf numFmtId="0" fontId="14" fillId="6" borderId="17" xfId="3" quotePrefix="1" applyFont="1" applyFill="1" applyBorder="1" applyAlignment="1">
      <alignment horizontal="center" vertical="center" textRotation="255" wrapText="1"/>
    </xf>
    <xf numFmtId="0" fontId="10" fillId="6" borderId="19" xfId="8" quotePrefix="1" applyFont="1" applyFill="1" applyBorder="1" applyAlignment="1">
      <alignment vertical="center" wrapText="1"/>
    </xf>
    <xf numFmtId="0" fontId="15" fillId="6" borderId="17" xfId="6" applyFont="1" applyFill="1" applyBorder="1" applyAlignment="1">
      <alignment horizontal="center" vertical="center" wrapText="1"/>
    </xf>
    <xf numFmtId="0" fontId="17" fillId="4" borderId="30" xfId="8" quotePrefix="1" applyFont="1" applyFill="1" applyBorder="1" applyAlignment="1">
      <alignment vertical="center" wrapText="1"/>
    </xf>
    <xf numFmtId="0" fontId="14" fillId="4" borderId="31" xfId="8" quotePrefix="1" applyFont="1" applyFill="1" applyBorder="1" applyAlignment="1">
      <alignment vertical="center" wrapText="1"/>
    </xf>
    <xf numFmtId="0" fontId="14" fillId="6" borderId="31" xfId="8" quotePrefix="1" applyFont="1" applyFill="1" applyBorder="1" applyAlignment="1">
      <alignment vertical="center" wrapText="1"/>
    </xf>
    <xf numFmtId="0" fontId="14" fillId="4" borderId="33" xfId="8" quotePrefix="1" applyFont="1" applyFill="1" applyBorder="1" applyAlignment="1">
      <alignment vertical="center" wrapText="1"/>
    </xf>
    <xf numFmtId="0" fontId="20" fillId="6" borderId="7" xfId="8" quotePrefix="1" applyFont="1" applyFill="1" applyBorder="1" applyAlignment="1">
      <alignment horizontal="center" vertical="center" wrapText="1"/>
    </xf>
    <xf numFmtId="0" fontId="20" fillId="6" borderId="13" xfId="8" quotePrefix="1" applyFont="1" applyFill="1" applyBorder="1" applyAlignment="1">
      <alignment horizontal="center" vertical="center" wrapText="1"/>
    </xf>
    <xf numFmtId="0" fontId="40" fillId="6" borderId="148" xfId="0" applyFont="1" applyFill="1" applyBorder="1" applyAlignment="1">
      <alignment horizontal="justify" vertical="center" wrapText="1"/>
    </xf>
    <xf numFmtId="0" fontId="41" fillId="4" borderId="149" xfId="8" quotePrefix="1" applyFont="1" applyFill="1" applyBorder="1" applyAlignment="1">
      <alignment horizontal="center" vertical="center" wrapText="1"/>
    </xf>
    <xf numFmtId="0" fontId="41" fillId="6" borderId="149" xfId="8" quotePrefix="1" applyFont="1" applyFill="1" applyBorder="1" applyAlignment="1">
      <alignment horizontal="center" vertical="center" wrapText="1"/>
    </xf>
    <xf numFmtId="0" fontId="41" fillId="4" borderId="150" xfId="8" quotePrefix="1" applyFont="1" applyFill="1" applyBorder="1" applyAlignment="1">
      <alignment horizontal="center" vertical="center" wrapText="1"/>
    </xf>
    <xf numFmtId="0" fontId="10" fillId="4" borderId="44" xfId="8" quotePrefix="1" applyFont="1" applyFill="1" applyBorder="1" applyAlignment="1">
      <alignment vertical="center" wrapText="1"/>
    </xf>
    <xf numFmtId="0" fontId="20" fillId="4" borderId="35" xfId="8" quotePrefix="1" applyFont="1" applyFill="1" applyBorder="1" applyAlignment="1">
      <alignment horizontal="center" vertical="center" wrapText="1"/>
    </xf>
    <xf numFmtId="0" fontId="20" fillId="4" borderId="36" xfId="8" quotePrefix="1" applyFont="1" applyFill="1" applyBorder="1" applyAlignment="1">
      <alignment horizontal="center" vertical="center" wrapText="1"/>
    </xf>
    <xf numFmtId="0" fontId="41" fillId="6" borderId="150" xfId="8" quotePrefix="1" applyFont="1" applyFill="1" applyBorder="1" applyAlignment="1">
      <alignment horizontal="center" vertical="center" wrapText="1"/>
    </xf>
    <xf numFmtId="0" fontId="17" fillId="6" borderId="44" xfId="8" quotePrefix="1" applyFont="1" applyFill="1" applyBorder="1" applyAlignment="1">
      <alignment vertical="center" wrapText="1"/>
    </xf>
    <xf numFmtId="0" fontId="14" fillId="6" borderId="35" xfId="8" quotePrefix="1" applyFont="1" applyFill="1" applyBorder="1" applyAlignment="1">
      <alignment horizontal="center" vertical="center" wrapText="1"/>
    </xf>
    <xf numFmtId="0" fontId="14" fillId="6" borderId="36" xfId="8" quotePrefix="1" applyFont="1" applyFill="1" applyBorder="1" applyAlignment="1">
      <alignment horizontal="center" vertical="center" wrapText="1"/>
    </xf>
    <xf numFmtId="0" fontId="17" fillId="6" borderId="43" xfId="8" applyFont="1" applyFill="1" applyBorder="1" applyAlignment="1">
      <alignment vertical="center" wrapText="1"/>
    </xf>
    <xf numFmtId="0" fontId="15" fillId="6" borderId="101" xfId="6" quotePrefix="1" applyFont="1" applyFill="1" applyBorder="1" applyAlignment="1">
      <alignment vertical="center" wrapText="1"/>
    </xf>
    <xf numFmtId="0" fontId="15" fillId="6" borderId="101" xfId="6" quotePrefix="1" applyFont="1" applyFill="1" applyBorder="1" applyAlignment="1">
      <alignment horizontal="center" vertical="center" wrapText="1"/>
    </xf>
    <xf numFmtId="0" fontId="15" fillId="6" borderId="102" xfId="6" quotePrefix="1" applyFont="1" applyFill="1" applyBorder="1" applyAlignment="1">
      <alignment horizontal="center" vertical="center" wrapText="1"/>
    </xf>
    <xf numFmtId="0" fontId="41" fillId="6" borderId="149" xfId="6" applyFont="1" applyFill="1" applyBorder="1" applyAlignment="1">
      <alignment horizontal="center" vertical="center" wrapText="1"/>
    </xf>
    <xf numFmtId="0" fontId="41" fillId="6" borderId="150" xfId="6" applyFont="1" applyFill="1" applyBorder="1" applyAlignment="1">
      <alignment horizontal="center" vertical="center" wrapText="1"/>
    </xf>
    <xf numFmtId="0" fontId="10" fillId="6" borderId="44" xfId="8" quotePrefix="1" applyFont="1" applyFill="1" applyBorder="1" applyAlignment="1">
      <alignment vertical="center" wrapText="1"/>
    </xf>
    <xf numFmtId="0" fontId="21" fillId="6" borderId="35" xfId="8" quotePrefix="1" applyFont="1" applyFill="1" applyBorder="1" applyAlignment="1">
      <alignment horizontal="center" vertical="center" wrapText="1"/>
    </xf>
    <xf numFmtId="0" fontId="21" fillId="6" borderId="35" xfId="6" applyFont="1" applyFill="1" applyBorder="1" applyAlignment="1">
      <alignment horizontal="center" vertical="center" wrapText="1"/>
    </xf>
    <xf numFmtId="0" fontId="21" fillId="6" borderId="36" xfId="6" applyFont="1" applyFill="1" applyBorder="1" applyAlignment="1">
      <alignment horizontal="center" vertical="center" wrapText="1"/>
    </xf>
    <xf numFmtId="0" fontId="32" fillId="6" borderId="43" xfId="8" quotePrefix="1" applyFont="1" applyFill="1" applyBorder="1" applyAlignment="1">
      <alignment vertical="center" wrapText="1"/>
    </xf>
    <xf numFmtId="0" fontId="14" fillId="6" borderId="101" xfId="8" quotePrefix="1" applyFont="1" applyFill="1" applyBorder="1" applyAlignment="1">
      <alignment horizontal="center" vertical="center" wrapText="1"/>
    </xf>
    <xf numFmtId="0" fontId="14" fillId="6" borderId="102" xfId="8" quotePrefix="1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/>
    </xf>
    <xf numFmtId="0" fontId="60" fillId="6" borderId="47" xfId="0" applyFont="1" applyFill="1" applyBorder="1" applyAlignment="1">
      <alignment horizontal="center" vertical="center"/>
    </xf>
    <xf numFmtId="0" fontId="31" fillId="6" borderId="137" xfId="0" applyFont="1" applyFill="1" applyBorder="1" applyAlignment="1">
      <alignment horizontal="left" vertical="center" wrapText="1"/>
    </xf>
    <xf numFmtId="0" fontId="32" fillId="6" borderId="137" xfId="8" applyFont="1" applyFill="1" applyBorder="1" applyAlignment="1">
      <alignment vertical="center" wrapText="1"/>
    </xf>
    <xf numFmtId="0" fontId="14" fillId="6" borderId="12" xfId="8" quotePrefix="1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92" xfId="6" applyFont="1" applyFill="1" applyBorder="1" applyAlignment="1">
      <alignment horizontal="center" vertical="center" wrapText="1"/>
    </xf>
    <xf numFmtId="0" fontId="14" fillId="6" borderId="148" xfId="8" quotePrefix="1" applyFont="1" applyFill="1" applyBorder="1" applyAlignment="1">
      <alignment horizontal="center" vertical="center" wrapText="1"/>
    </xf>
    <xf numFmtId="0" fontId="14" fillId="6" borderId="152" xfId="6" applyFont="1" applyFill="1" applyBorder="1" applyAlignment="1">
      <alignment horizontal="center" vertical="center" wrapText="1"/>
    </xf>
    <xf numFmtId="0" fontId="14" fillId="6" borderId="151" xfId="6" applyFont="1" applyFill="1" applyBorder="1" applyAlignment="1">
      <alignment horizontal="center" vertical="center" wrapText="1"/>
    </xf>
    <xf numFmtId="0" fontId="14" fillId="6" borderId="158" xfId="6" applyFont="1" applyFill="1" applyBorder="1" applyAlignment="1">
      <alignment horizontal="center" vertical="center" wrapText="1"/>
    </xf>
    <xf numFmtId="0" fontId="15" fillId="6" borderId="137" xfId="6" quotePrefix="1" applyFont="1" applyFill="1" applyBorder="1" applyAlignment="1">
      <alignment vertical="center" wrapText="1"/>
    </xf>
    <xf numFmtId="0" fontId="15" fillId="6" borderId="138" xfId="6" quotePrefix="1" applyFont="1" applyFill="1" applyBorder="1" applyAlignment="1">
      <alignment vertical="center" wrapText="1"/>
    </xf>
    <xf numFmtId="0" fontId="14" fillId="6" borderId="139" xfId="6" quotePrefix="1" applyFont="1" applyFill="1" applyBorder="1" applyAlignment="1">
      <alignment vertical="center" wrapText="1"/>
    </xf>
    <xf numFmtId="0" fontId="15" fillId="6" borderId="140" xfId="6" quotePrefix="1" applyFont="1" applyFill="1" applyBorder="1" applyAlignment="1">
      <alignment vertical="center" wrapText="1"/>
    </xf>
    <xf numFmtId="0" fontId="14" fillId="6" borderId="136" xfId="6" applyFont="1" applyFill="1" applyBorder="1" applyAlignment="1">
      <alignment horizontal="center" vertical="center" wrapText="1"/>
    </xf>
    <xf numFmtId="0" fontId="14" fillId="6" borderId="134" xfId="6" applyFont="1" applyFill="1" applyBorder="1" applyAlignment="1">
      <alignment horizontal="center" vertical="center" wrapText="1"/>
    </xf>
    <xf numFmtId="0" fontId="14" fillId="6" borderId="136" xfId="6" quotePrefix="1" applyFont="1" applyFill="1" applyBorder="1" applyAlignment="1">
      <alignment vertical="center" wrapText="1"/>
    </xf>
    <xf numFmtId="0" fontId="14" fillId="6" borderId="152" xfId="8" quotePrefix="1" applyFont="1" applyFill="1" applyBorder="1" applyAlignment="1">
      <alignment horizontal="center" vertical="center" wrapText="1"/>
    </xf>
    <xf numFmtId="0" fontId="14" fillId="6" borderId="159" xfId="3" quotePrefix="1" applyFont="1" applyFill="1" applyBorder="1" applyAlignment="1">
      <alignment horizontal="center" vertical="center" textRotation="255" wrapText="1"/>
    </xf>
    <xf numFmtId="0" fontId="14" fillId="6" borderId="109" xfId="8" quotePrefix="1" applyFont="1" applyFill="1" applyBorder="1" applyAlignment="1">
      <alignment horizontal="center" vertical="center" wrapText="1"/>
    </xf>
    <xf numFmtId="0" fontId="14" fillId="6" borderId="18" xfId="8" quotePrefix="1" applyFont="1" applyFill="1" applyBorder="1" applyAlignment="1">
      <alignment horizontal="center" vertical="center" wrapText="1"/>
    </xf>
    <xf numFmtId="0" fontId="14" fillId="6" borderId="157" xfId="8" quotePrefix="1" applyFont="1" applyFill="1" applyBorder="1" applyAlignment="1">
      <alignment horizontal="center" vertical="center" wrapText="1"/>
    </xf>
    <xf numFmtId="0" fontId="14" fillId="6" borderId="135" xfId="6" applyFont="1" applyFill="1" applyBorder="1" applyAlignment="1">
      <alignment horizontal="center" vertical="center" wrapText="1"/>
    </xf>
    <xf numFmtId="0" fontId="14" fillId="6" borderId="15" xfId="8" quotePrefix="1" applyFont="1" applyFill="1" applyBorder="1" applyAlignment="1">
      <alignment horizontal="center" vertical="center" wrapText="1"/>
    </xf>
    <xf numFmtId="0" fontId="14" fillId="6" borderId="135" xfId="8" quotePrefix="1" applyFont="1" applyFill="1" applyBorder="1" applyAlignment="1">
      <alignment horizontal="center" vertical="center" wrapText="1"/>
    </xf>
    <xf numFmtId="0" fontId="14" fillId="6" borderId="158" xfId="8" quotePrefix="1" applyFont="1" applyFill="1" applyBorder="1" applyAlignment="1">
      <alignment horizontal="center" vertical="center" wrapText="1"/>
    </xf>
    <xf numFmtId="0" fontId="14" fillId="6" borderId="45" xfId="8" quotePrefix="1" applyFont="1" applyFill="1" applyBorder="1" applyAlignment="1">
      <alignment horizontal="center" vertical="center" wrapText="1"/>
    </xf>
    <xf numFmtId="0" fontId="14" fillId="6" borderId="92" xfId="8" quotePrefix="1" applyFont="1" applyFill="1" applyBorder="1" applyAlignment="1">
      <alignment horizontal="center" vertical="center" wrapText="1"/>
    </xf>
    <xf numFmtId="0" fontId="14" fillId="6" borderId="134" xfId="8" quotePrefix="1" applyFont="1" applyFill="1" applyBorder="1" applyAlignment="1">
      <alignment horizontal="center" vertical="center" wrapText="1"/>
    </xf>
    <xf numFmtId="0" fontId="14" fillId="6" borderId="147" xfId="3" quotePrefix="1" applyFont="1" applyFill="1" applyBorder="1" applyAlignment="1">
      <alignment horizontal="center" vertical="center" textRotation="255" wrapText="1"/>
    </xf>
    <xf numFmtId="0" fontId="15" fillId="6" borderId="133" xfId="6" quotePrefix="1" applyFont="1" applyFill="1" applyBorder="1" applyAlignment="1">
      <alignment vertical="center" wrapText="1"/>
    </xf>
    <xf numFmtId="0" fontId="15" fillId="6" borderId="109" xfId="6" quotePrefix="1" applyFont="1" applyFill="1" applyBorder="1" applyAlignment="1">
      <alignment vertical="center" wrapText="1"/>
    </xf>
    <xf numFmtId="0" fontId="14" fillId="6" borderId="163" xfId="6" quotePrefix="1" applyFont="1" applyFill="1" applyBorder="1" applyAlignment="1">
      <alignment vertical="center" wrapText="1"/>
    </xf>
    <xf numFmtId="0" fontId="15" fillId="6" borderId="193" xfId="6" quotePrefix="1" applyFont="1" applyFill="1" applyBorder="1" applyAlignment="1">
      <alignment vertical="center" wrapText="1"/>
    </xf>
    <xf numFmtId="0" fontId="14" fillId="6" borderId="149" xfId="8" quotePrefix="1" applyFont="1" applyFill="1" applyBorder="1" applyAlignment="1">
      <alignment horizontal="center" vertical="center" wrapText="1"/>
    </xf>
    <xf numFmtId="0" fontId="14" fillId="6" borderId="144" xfId="3" quotePrefix="1" applyFont="1" applyFill="1" applyBorder="1" applyAlignment="1">
      <alignment horizontal="center" vertical="center" textRotation="255" wrapText="1"/>
    </xf>
    <xf numFmtId="0" fontId="15" fillId="6" borderId="35" xfId="8" quotePrefix="1" applyFont="1" applyFill="1" applyBorder="1" applyAlignment="1">
      <alignment horizontal="center" vertical="center" wrapText="1"/>
    </xf>
    <xf numFmtId="0" fontId="15" fillId="6" borderId="88" xfId="8" quotePrefix="1" applyFont="1" applyFill="1" applyBorder="1" applyAlignment="1">
      <alignment horizontal="center" vertical="center" wrapText="1"/>
    </xf>
    <xf numFmtId="0" fontId="15" fillId="6" borderId="194" xfId="8" quotePrefix="1" applyFont="1" applyFill="1" applyBorder="1" applyAlignment="1">
      <alignment horizontal="center" vertical="center" wrapText="1"/>
    </xf>
    <xf numFmtId="0" fontId="15" fillId="6" borderId="107" xfId="8" quotePrefix="1" applyFont="1" applyFill="1" applyBorder="1" applyAlignment="1">
      <alignment horizontal="center" vertical="center" wrapText="1"/>
    </xf>
    <xf numFmtId="0" fontId="15" fillId="6" borderId="195" xfId="8" quotePrefix="1" applyFont="1" applyFill="1" applyBorder="1" applyAlignment="1">
      <alignment horizontal="center" vertical="center" wrapText="1"/>
    </xf>
    <xf numFmtId="0" fontId="15" fillId="6" borderId="196" xfId="8" quotePrefix="1" applyFont="1" applyFill="1" applyBorder="1" applyAlignment="1">
      <alignment horizontal="center"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4" xfId="22" applyFont="1" applyFill="1" applyBorder="1" applyAlignment="1">
      <alignment horizontal="center" vertical="center" wrapText="1"/>
    </xf>
    <xf numFmtId="0" fontId="100" fillId="0" borderId="57" xfId="54" applyNumberFormat="1" applyFont="1" applyFill="1" applyBorder="1" applyAlignment="1">
      <alignment horizontal="center" vertical="top" wrapText="1" readingOrder="1"/>
    </xf>
    <xf numFmtId="0" fontId="101" fillId="0" borderId="171" xfId="54" applyNumberFormat="1" applyFont="1" applyFill="1" applyBorder="1" applyAlignment="1">
      <alignment horizontal="center" vertical="top" wrapText="1" readingOrder="1"/>
    </xf>
    <xf numFmtId="0" fontId="100" fillId="0" borderId="80" xfId="54" applyNumberFormat="1" applyFont="1" applyFill="1" applyBorder="1" applyAlignment="1">
      <alignment horizontal="center" vertical="top" wrapText="1" readingOrder="1"/>
    </xf>
    <xf numFmtId="0" fontId="102" fillId="0" borderId="57" xfId="54" applyNumberFormat="1" applyFont="1" applyFill="1" applyBorder="1" applyAlignment="1">
      <alignment horizontal="center" vertical="top" wrapText="1" readingOrder="1"/>
    </xf>
    <xf numFmtId="0" fontId="103" fillId="0" borderId="171" xfId="54" applyNumberFormat="1" applyFont="1" applyFill="1" applyBorder="1" applyAlignment="1">
      <alignment horizontal="center" vertical="top" wrapText="1" readingOrder="1"/>
    </xf>
    <xf numFmtId="0" fontId="102" fillId="0" borderId="80" xfId="54" applyNumberFormat="1" applyFont="1" applyFill="1" applyBorder="1" applyAlignment="1">
      <alignment horizontal="center" vertical="top" wrapText="1" readingOrder="1"/>
    </xf>
    <xf numFmtId="0" fontId="100" fillId="0" borderId="95" xfId="54" applyNumberFormat="1" applyFont="1" applyFill="1" applyBorder="1" applyAlignment="1">
      <alignment horizontal="center" vertical="top" wrapText="1" readingOrder="1"/>
    </xf>
    <xf numFmtId="0" fontId="29" fillId="6" borderId="16" xfId="21" applyFont="1" applyFill="1" applyBorder="1" applyAlignment="1">
      <alignment vertical="center" wrapText="1"/>
    </xf>
    <xf numFmtId="0" fontId="25" fillId="6" borderId="48" xfId="21" applyFont="1" applyFill="1" applyBorder="1" applyAlignment="1">
      <alignment horizontal="center" vertical="center" wrapText="1"/>
    </xf>
    <xf numFmtId="0" fontId="25" fillId="6" borderId="8" xfId="21" applyFont="1" applyFill="1" applyBorder="1" applyAlignment="1">
      <alignment horizontal="center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42" xfId="21" applyFont="1" applyFill="1" applyBorder="1" applyAlignment="1">
      <alignment horizontal="center" vertical="center" wrapText="1"/>
    </xf>
    <xf numFmtId="0" fontId="25" fillId="6" borderId="114" xfId="21" applyFont="1" applyFill="1" applyBorder="1" applyAlignment="1">
      <alignment horizontal="center" vertical="center" wrapText="1"/>
    </xf>
    <xf numFmtId="0" fontId="29" fillId="6" borderId="18" xfId="21" applyFont="1" applyFill="1" applyBorder="1" applyAlignment="1">
      <alignment wrapText="1"/>
    </xf>
    <xf numFmtId="0" fontId="25" fillId="6" borderId="21" xfId="21" applyFont="1" applyFill="1" applyBorder="1" applyAlignment="1">
      <alignment horizontal="center" vertical="center" wrapText="1"/>
    </xf>
    <xf numFmtId="0" fontId="23" fillId="6" borderId="32" xfId="22" applyFont="1" applyFill="1" applyBorder="1" applyAlignment="1">
      <alignment horizontal="left" vertical="center" wrapText="1"/>
    </xf>
    <xf numFmtId="0" fontId="25" fillId="6" borderId="30" xfId="21" applyFont="1" applyFill="1" applyBorder="1" applyAlignment="1">
      <alignment horizontal="center" vertical="center" wrapText="1"/>
    </xf>
    <xf numFmtId="0" fontId="25" fillId="6" borderId="31" xfId="21" applyFont="1" applyFill="1" applyBorder="1" applyAlignment="1">
      <alignment horizontal="center" vertical="center" wrapText="1"/>
    </xf>
    <xf numFmtId="0" fontId="25" fillId="6" borderId="32" xfId="21" applyFont="1" applyFill="1" applyBorder="1" applyAlignment="1">
      <alignment horizontal="center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left" vertical="center" wrapText="1"/>
    </xf>
    <xf numFmtId="0" fontId="25" fillId="6" borderId="4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88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29" fillId="6" borderId="116" xfId="21" applyFont="1" applyFill="1" applyBorder="1" applyAlignment="1">
      <alignment vertical="center" wrapText="1"/>
    </xf>
    <xf numFmtId="0" fontId="25" fillId="6" borderId="118" xfId="21" applyFont="1" applyFill="1" applyBorder="1" applyAlignment="1">
      <alignment horizontal="center" vertical="center" wrapText="1"/>
    </xf>
    <xf numFmtId="0" fontId="25" fillId="6" borderId="119" xfId="21" applyFont="1" applyFill="1" applyBorder="1" applyAlignment="1">
      <alignment horizontal="center" vertical="center" wrapText="1"/>
    </xf>
    <xf numFmtId="0" fontId="25" fillId="6" borderId="121" xfId="21" applyFont="1" applyFill="1" applyBorder="1" applyAlignment="1">
      <alignment horizontal="center" vertical="center" wrapText="1"/>
    </xf>
    <xf numFmtId="0" fontId="25" fillId="6" borderId="120" xfId="21" applyFont="1" applyFill="1" applyBorder="1" applyAlignment="1">
      <alignment horizontal="center" vertical="center" wrapText="1"/>
    </xf>
    <xf numFmtId="0" fontId="25" fillId="6" borderId="117" xfId="21" applyFont="1" applyFill="1" applyBorder="1" applyAlignment="1">
      <alignment horizontal="center" vertical="center" wrapText="1"/>
    </xf>
    <xf numFmtId="0" fontId="10" fillId="6" borderId="117" xfId="6" quotePrefix="1" applyFont="1" applyFill="1" applyBorder="1" applyAlignment="1">
      <alignment horizontal="center" vertical="center" wrapText="1"/>
    </xf>
    <xf numFmtId="0" fontId="10" fillId="6" borderId="121" xfId="6" quotePrefix="1" applyFont="1" applyFill="1" applyBorder="1" applyAlignment="1">
      <alignment horizontal="center" vertical="center" wrapText="1"/>
    </xf>
    <xf numFmtId="0" fontId="10" fillId="6" borderId="115" xfId="6" quotePrefix="1" applyFont="1" applyFill="1" applyBorder="1" applyAlignment="1">
      <alignment horizontal="center" vertical="center" wrapText="1"/>
    </xf>
    <xf numFmtId="0" fontId="17" fillId="15" borderId="137" xfId="6" applyFont="1" applyFill="1" applyBorder="1" applyAlignment="1">
      <alignment horizontal="center" vertical="center" wrapText="1"/>
    </xf>
    <xf numFmtId="0" fontId="17" fillId="15" borderId="9" xfId="6" applyFont="1" applyFill="1" applyBorder="1" applyAlignment="1">
      <alignment horizontal="center" vertical="center" wrapText="1"/>
    </xf>
    <xf numFmtId="0" fontId="17" fillId="15" borderId="137" xfId="8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" fillId="6" borderId="147" xfId="11" quotePrefix="1" applyFont="1" applyFill="1" applyBorder="1" applyAlignment="1">
      <alignment horizontal="center" vertical="center" wrapText="1"/>
    </xf>
    <xf numFmtId="0" fontId="2" fillId="6" borderId="159" xfId="11" quotePrefix="1" applyFont="1" applyFill="1" applyBorder="1" applyAlignment="1">
      <alignment horizontal="center" vertical="center" wrapText="1"/>
    </xf>
    <xf numFmtId="0" fontId="2" fillId="6" borderId="143" xfId="11" quotePrefix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39" fillId="6" borderId="0" xfId="0" applyFont="1" applyFill="1" applyBorder="1" applyAlignment="1">
      <alignment horizontal="center" wrapText="1"/>
    </xf>
    <xf numFmtId="0" fontId="14" fillId="6" borderId="147" xfId="1" quotePrefix="1" applyFont="1" applyFill="1" applyBorder="1" applyAlignment="1">
      <alignment horizontal="center" vertical="center" wrapText="1"/>
    </xf>
    <xf numFmtId="0" fontId="14" fillId="6" borderId="159" xfId="1" quotePrefix="1" applyFont="1" applyFill="1" applyBorder="1" applyAlignment="1">
      <alignment horizontal="center" vertical="center" wrapText="1"/>
    </xf>
    <xf numFmtId="0" fontId="14" fillId="6" borderId="143" xfId="1" quotePrefix="1" applyFont="1" applyFill="1" applyBorder="1" applyAlignment="1">
      <alignment horizontal="center" vertical="center" wrapText="1"/>
    </xf>
    <xf numFmtId="0" fontId="14" fillId="6" borderId="156" xfId="13" quotePrefix="1" applyFont="1" applyFill="1" applyBorder="1" applyAlignment="1">
      <alignment horizontal="center" vertical="center" wrapText="1"/>
    </xf>
    <xf numFmtId="0" fontId="14" fillId="6" borderId="129" xfId="13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47" xfId="11" quotePrefix="1" applyFont="1" applyFill="1" applyBorder="1" applyAlignment="1">
      <alignment horizontal="center" vertical="center" wrapText="1"/>
    </xf>
    <xf numFmtId="0" fontId="9" fillId="0" borderId="159" xfId="11" quotePrefix="1" applyFont="1" applyFill="1" applyBorder="1" applyAlignment="1">
      <alignment horizontal="center" vertical="center" wrapText="1"/>
    </xf>
    <xf numFmtId="0" fontId="9" fillId="0" borderId="143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47" xfId="1" quotePrefix="1" applyFont="1" applyFill="1" applyBorder="1" applyAlignment="1">
      <alignment horizontal="center" vertical="center" wrapText="1"/>
    </xf>
    <xf numFmtId="0" fontId="14" fillId="0" borderId="159" xfId="1" quotePrefix="1" applyFont="1" applyFill="1" applyBorder="1" applyAlignment="1">
      <alignment horizontal="center" vertical="center" wrapText="1"/>
    </xf>
    <xf numFmtId="0" fontId="14" fillId="0" borderId="143" xfId="1" quotePrefix="1" applyFont="1" applyFill="1" applyBorder="1" applyAlignment="1">
      <alignment horizontal="center" vertical="center" wrapText="1"/>
    </xf>
    <xf numFmtId="0" fontId="14" fillId="0" borderId="156" xfId="13" quotePrefix="1" applyFont="1" applyFill="1" applyBorder="1" applyAlignment="1">
      <alignment horizontal="center" vertical="center" wrapText="1"/>
    </xf>
    <xf numFmtId="0" fontId="14" fillId="0" borderId="129" xfId="13" quotePrefix="1" applyFont="1" applyFill="1" applyBorder="1" applyAlignment="1">
      <alignment horizontal="center" vertical="center" wrapText="1"/>
    </xf>
    <xf numFmtId="0" fontId="58" fillId="6" borderId="147" xfId="11" quotePrefix="1" applyFont="1" applyFill="1" applyBorder="1" applyAlignment="1">
      <alignment horizontal="center" vertical="center" wrapText="1"/>
    </xf>
    <xf numFmtId="0" fontId="58" fillId="6" borderId="159" xfId="11" applyFont="1" applyFill="1" applyBorder="1" applyAlignment="1">
      <alignment horizontal="center" vertical="center" wrapText="1"/>
    </xf>
    <xf numFmtId="0" fontId="58" fillId="6" borderId="143" xfId="1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53" fillId="6" borderId="0" xfId="0" applyNumberFormat="1" applyFont="1" applyFill="1" applyAlignment="1">
      <alignment horizontal="center" vertical="distributed" wrapText="1"/>
    </xf>
    <xf numFmtId="0" fontId="54" fillId="6" borderId="0" xfId="0" applyFont="1" applyFill="1" applyAlignment="1">
      <alignment horizontal="center" vertical="distributed" wrapText="1"/>
    </xf>
    <xf numFmtId="0" fontId="53" fillId="6" borderId="0" xfId="0" applyFont="1" applyFill="1" applyBorder="1" applyAlignment="1">
      <alignment horizontal="center" wrapText="1"/>
    </xf>
    <xf numFmtId="0" fontId="58" fillId="6" borderId="156" xfId="13" quotePrefix="1" applyFont="1" applyFill="1" applyBorder="1" applyAlignment="1">
      <alignment horizontal="center" vertical="center" wrapText="1"/>
    </xf>
    <xf numFmtId="0" fontId="58" fillId="6" borderId="129" xfId="13" applyFont="1" applyFill="1" applyBorder="1" applyAlignment="1">
      <alignment horizontal="center" vertical="center" wrapText="1"/>
    </xf>
    <xf numFmtId="0" fontId="58" fillId="6" borderId="147" xfId="1" quotePrefix="1" applyFont="1" applyFill="1" applyBorder="1" applyAlignment="1">
      <alignment horizontal="center" vertical="center" wrapText="1"/>
    </xf>
    <xf numFmtId="0" fontId="58" fillId="6" borderId="159" xfId="1" applyFont="1" applyFill="1" applyBorder="1" applyAlignment="1">
      <alignment horizontal="center" vertical="center" wrapText="1"/>
    </xf>
    <xf numFmtId="0" fontId="58" fillId="6" borderId="143" xfId="1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horizontal="center" wrapText="1"/>
    </xf>
    <xf numFmtId="49" fontId="55" fillId="6" borderId="0" xfId="0" applyNumberFormat="1" applyFont="1" applyFill="1" applyAlignment="1">
      <alignment horizontal="center" vertical="distributed" wrapText="1"/>
    </xf>
    <xf numFmtId="0" fontId="65" fillId="6" borderId="0" xfId="0" applyFont="1" applyFill="1" applyAlignment="1">
      <alignment horizontal="center" vertical="distributed" wrapText="1"/>
    </xf>
    <xf numFmtId="0" fontId="14" fillId="6" borderId="159" xfId="1" applyFont="1" applyFill="1" applyBorder="1" applyAlignment="1">
      <alignment horizontal="center" vertical="center" wrapText="1"/>
    </xf>
    <xf numFmtId="0" fontId="14" fillId="6" borderId="143" xfId="1" applyFont="1" applyFill="1" applyBorder="1" applyAlignment="1">
      <alignment horizontal="center" vertical="center" wrapText="1"/>
    </xf>
    <xf numFmtId="0" fontId="49" fillId="6" borderId="147" xfId="11" quotePrefix="1" applyFont="1" applyFill="1" applyBorder="1" applyAlignment="1">
      <alignment horizontal="center" vertical="center" wrapText="1"/>
    </xf>
    <xf numFmtId="0" fontId="49" fillId="6" borderId="159" xfId="11" applyFont="1" applyFill="1" applyBorder="1" applyAlignment="1">
      <alignment horizontal="center" vertical="center" wrapText="1"/>
    </xf>
    <xf numFmtId="0" fontId="49" fillId="6" borderId="143" xfId="11" applyFont="1" applyFill="1" applyBorder="1" applyAlignment="1">
      <alignment horizontal="center" vertical="center" wrapText="1"/>
    </xf>
    <xf numFmtId="0" fontId="14" fillId="6" borderId="129" xfId="13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4" borderId="147" xfId="11" quotePrefix="1" applyFont="1" applyFill="1" applyBorder="1" applyAlignment="1">
      <alignment horizontal="center" vertical="center" wrapText="1"/>
    </xf>
    <xf numFmtId="0" fontId="2" fillId="4" borderId="159" xfId="11" applyFont="1" applyFill="1" applyBorder="1" applyAlignment="1">
      <alignment horizontal="center" vertical="center" wrapText="1"/>
    </xf>
    <xf numFmtId="0" fontId="2" fillId="4" borderId="143" xfId="1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49" fontId="53" fillId="4" borderId="0" xfId="0" applyNumberFormat="1" applyFont="1" applyFill="1" applyAlignment="1">
      <alignment horizontal="center" vertical="distributed" wrapText="1"/>
    </xf>
    <xf numFmtId="0" fontId="54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56" xfId="13" quotePrefix="1" applyFont="1" applyFill="1" applyBorder="1" applyAlignment="1">
      <alignment horizontal="center" vertical="center" wrapText="1"/>
    </xf>
    <xf numFmtId="0" fontId="14" fillId="7" borderId="129" xfId="13" applyFont="1" applyFill="1" applyBorder="1" applyAlignment="1">
      <alignment horizontal="center" vertical="center" wrapText="1"/>
    </xf>
    <xf numFmtId="0" fontId="14" fillId="4" borderId="147" xfId="1" quotePrefix="1" applyFont="1" applyFill="1" applyBorder="1" applyAlignment="1">
      <alignment horizontal="center" vertical="center" wrapText="1"/>
    </xf>
    <xf numFmtId="0" fontId="14" fillId="7" borderId="159" xfId="1" applyFont="1" applyFill="1" applyBorder="1" applyAlignment="1">
      <alignment horizontal="center" vertical="center" wrapText="1"/>
    </xf>
    <xf numFmtId="0" fontId="14" fillId="7" borderId="143" xfId="1" applyFont="1" applyFill="1" applyBorder="1" applyAlignment="1">
      <alignment horizontal="center" vertical="center" wrapText="1"/>
    </xf>
    <xf numFmtId="49" fontId="37" fillId="4" borderId="0" xfId="0" applyNumberFormat="1" applyFont="1" applyFill="1" applyAlignment="1">
      <alignment horizontal="center" vertical="distributed" wrapText="1"/>
    </xf>
    <xf numFmtId="0" fontId="38" fillId="0" borderId="0" xfId="0" applyFont="1" applyAlignment="1">
      <alignment horizontal="center" vertical="distributed" wrapText="1"/>
    </xf>
    <xf numFmtId="0" fontId="12" fillId="4" borderId="0" xfId="0" applyFont="1" applyFill="1" applyBorder="1" applyAlignment="1">
      <alignment horizontal="center" wrapText="1"/>
    </xf>
    <xf numFmtId="0" fontId="39" fillId="4" borderId="0" xfId="0" applyFont="1" applyFill="1" applyBorder="1" applyAlignment="1">
      <alignment horizontal="center" wrapText="1"/>
    </xf>
    <xf numFmtId="0" fontId="14" fillId="6" borderId="149" xfId="1" quotePrefix="1" applyFont="1" applyFill="1" applyBorder="1" applyAlignment="1">
      <alignment horizontal="center" vertical="center" wrapText="1"/>
    </xf>
    <xf numFmtId="0" fontId="2" fillId="4" borderId="149" xfId="11" quotePrefix="1" applyFont="1" applyFill="1" applyBorder="1" applyAlignment="1">
      <alignment horizontal="center" vertical="center" wrapText="1"/>
    </xf>
    <xf numFmtId="0" fontId="2" fillId="4" borderId="150" xfId="11" quotePrefix="1" applyFont="1" applyFill="1" applyBorder="1" applyAlignment="1">
      <alignment horizontal="center" vertical="center" wrapText="1"/>
    </xf>
    <xf numFmtId="0" fontId="14" fillId="4" borderId="148" xfId="13" quotePrefix="1" applyFont="1" applyFill="1" applyBorder="1" applyAlignment="1">
      <alignment horizontal="center" vertical="center" wrapText="1"/>
    </xf>
    <xf numFmtId="0" fontId="14" fillId="4" borderId="19" xfId="13" quotePrefix="1" applyFont="1" applyFill="1" applyBorder="1" applyAlignment="1">
      <alignment horizontal="center" vertical="center" wrapText="1"/>
    </xf>
    <xf numFmtId="0" fontId="41" fillId="4" borderId="20" xfId="1" quotePrefix="1" applyFont="1" applyFill="1" applyBorder="1" applyAlignment="1">
      <alignment horizontal="center" vertical="center" wrapText="1"/>
    </xf>
    <xf numFmtId="0" fontId="41" fillId="6" borderId="20" xfId="1" quotePrefix="1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14" fillId="6" borderId="48" xfId="13" quotePrefix="1" applyFont="1" applyFill="1" applyBorder="1" applyAlignment="1">
      <alignment horizontal="center" vertical="center" wrapText="1"/>
    </xf>
    <xf numFmtId="0" fontId="14" fillId="6" borderId="19" xfId="13" quotePrefix="1" applyFont="1" applyFill="1" applyBorder="1" applyAlignment="1">
      <alignment horizontal="center" vertical="center" wrapText="1"/>
    </xf>
    <xf numFmtId="0" fontId="14" fillId="6" borderId="30" xfId="13" quotePrefix="1" applyFont="1" applyFill="1" applyBorder="1" applyAlignment="1">
      <alignment horizontal="center" vertical="center" wrapText="1"/>
    </xf>
    <xf numFmtId="0" fontId="14" fillId="6" borderId="8" xfId="1" quotePrefix="1" applyFont="1" applyFill="1" applyBorder="1" applyAlignment="1">
      <alignment horizontal="center" vertical="center" wrapText="1"/>
    </xf>
    <xf numFmtId="0" fontId="2" fillId="6" borderId="8" xfId="11" quotePrefix="1" applyFont="1" applyFill="1" applyBorder="1" applyAlignment="1">
      <alignment horizontal="center" vertical="center" wrapText="1"/>
    </xf>
    <xf numFmtId="0" fontId="2" fillId="6" borderId="42" xfId="11" quotePrefix="1" applyFont="1" applyFill="1" applyBorder="1" applyAlignment="1">
      <alignment horizontal="center" vertical="center" wrapText="1"/>
    </xf>
    <xf numFmtId="0" fontId="2" fillId="4" borderId="159" xfId="11" quotePrefix="1" applyFont="1" applyFill="1" applyBorder="1" applyAlignment="1">
      <alignment horizontal="center" vertical="center" wrapText="1"/>
    </xf>
    <xf numFmtId="0" fontId="2" fillId="4" borderId="143" xfId="11" quotePrefix="1" applyFont="1" applyFill="1" applyBorder="1" applyAlignment="1">
      <alignment horizontal="center" vertical="center" wrapText="1"/>
    </xf>
    <xf numFmtId="0" fontId="14" fillId="4" borderId="129" xfId="13" quotePrefix="1" applyFont="1" applyFill="1" applyBorder="1" applyAlignment="1">
      <alignment horizontal="center" vertical="center" wrapText="1"/>
    </xf>
    <xf numFmtId="0" fontId="14" fillId="4" borderId="159" xfId="1" quotePrefix="1" applyFont="1" applyFill="1" applyBorder="1" applyAlignment="1">
      <alignment horizontal="center" vertical="center" wrapText="1"/>
    </xf>
    <xf numFmtId="0" fontId="14" fillId="4" borderId="143" xfId="1" quotePrefix="1" applyFont="1" applyFill="1" applyBorder="1" applyAlignment="1">
      <alignment horizontal="center" vertical="center" wrapText="1"/>
    </xf>
    <xf numFmtId="0" fontId="9" fillId="4" borderId="147" xfId="11" quotePrefix="1" applyFont="1" applyFill="1" applyBorder="1" applyAlignment="1">
      <alignment horizontal="center" vertical="center" wrapText="1"/>
    </xf>
    <xf numFmtId="0" fontId="9" fillId="4" borderId="159" xfId="11" quotePrefix="1" applyFont="1" applyFill="1" applyBorder="1" applyAlignment="1">
      <alignment horizontal="center" vertical="center" wrapText="1"/>
    </xf>
    <xf numFmtId="0" fontId="9" fillId="4" borderId="143" xfId="11" quotePrefix="1" applyFont="1" applyFill="1" applyBorder="1" applyAlignment="1">
      <alignment horizontal="center" vertical="center" wrapText="1"/>
    </xf>
    <xf numFmtId="0" fontId="14" fillId="0" borderId="90" xfId="2" applyFont="1" applyFill="1" applyBorder="1" applyAlignment="1">
      <alignment horizontal="center" vertical="center" wrapText="1"/>
    </xf>
    <xf numFmtId="0" fontId="2" fillId="0" borderId="123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55" xfId="14" applyFont="1" applyFill="1" applyBorder="1" applyAlignment="1">
      <alignment horizontal="center" vertical="center" wrapText="1"/>
    </xf>
    <xf numFmtId="0" fontId="2" fillId="0" borderId="90" xfId="12" applyFont="1" applyFill="1" applyBorder="1" applyAlignment="1">
      <alignment horizontal="center" vertical="center" wrapText="1"/>
    </xf>
    <xf numFmtId="0" fontId="14" fillId="0" borderId="179" xfId="12" applyFont="1" applyFill="1" applyBorder="1" applyAlignment="1">
      <alignment horizontal="center" vertical="center" wrapText="1"/>
    </xf>
    <xf numFmtId="0" fontId="14" fillId="0" borderId="191" xfId="1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14" fillId="0" borderId="183" xfId="14" applyFont="1" applyFill="1" applyBorder="1" applyAlignment="1">
      <alignment horizontal="center" vertical="center" wrapText="1"/>
    </xf>
    <xf numFmtId="0" fontId="14" fillId="0" borderId="181" xfId="14" applyFont="1" applyFill="1" applyBorder="1" applyAlignment="1">
      <alignment horizontal="center" vertical="center" wrapText="1"/>
    </xf>
    <xf numFmtId="0" fontId="14" fillId="0" borderId="191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5" fillId="6" borderId="4" xfId="22" applyFont="1" applyFill="1" applyBorder="1" applyAlignment="1">
      <alignment horizontal="center" vertical="center"/>
    </xf>
    <xf numFmtId="0" fontId="35" fillId="6" borderId="41" xfId="22" applyFont="1" applyFill="1" applyBorder="1" applyAlignment="1">
      <alignment horizontal="center" vertical="center"/>
    </xf>
    <xf numFmtId="0" fontId="35" fillId="6" borderId="26" xfId="22" applyFont="1" applyFill="1" applyBorder="1" applyAlignment="1">
      <alignment horizontal="center" vertical="center"/>
    </xf>
    <xf numFmtId="0" fontId="35" fillId="6" borderId="23" xfId="22" applyFont="1" applyFill="1" applyBorder="1" applyAlignment="1">
      <alignment horizontal="center" vertical="center"/>
    </xf>
    <xf numFmtId="0" fontId="35" fillId="6" borderId="40" xfId="22" applyFont="1" applyFill="1" applyBorder="1" applyAlignment="1">
      <alignment horizontal="center" vertical="center"/>
    </xf>
    <xf numFmtId="0" fontId="35" fillId="6" borderId="53" xfId="22" applyFont="1" applyFill="1" applyBorder="1" applyAlignment="1">
      <alignment horizontal="center" vertical="center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4" xfId="22" applyFont="1" applyFill="1" applyBorder="1" applyAlignment="1">
      <alignment horizontal="center" vertical="center" wrapText="1"/>
    </xf>
    <xf numFmtId="0" fontId="35" fillId="6" borderId="39" xfId="22" applyFont="1" applyFill="1" applyBorder="1" applyAlignment="1">
      <alignment horizontal="center" vertical="center" wrapText="1"/>
    </xf>
    <xf numFmtId="0" fontId="10" fillId="6" borderId="168" xfId="42" applyFont="1" applyFill="1" applyBorder="1" applyAlignment="1">
      <alignment vertical="center" wrapText="1"/>
    </xf>
    <xf numFmtId="0" fontId="15" fillId="6" borderId="80" xfId="42" applyNumberFormat="1" applyFont="1" applyFill="1" applyBorder="1" applyAlignment="1">
      <alignment horizontal="center" vertical="center" wrapText="1"/>
    </xf>
    <xf numFmtId="0" fontId="15" fillId="6" borderId="57" xfId="42" applyNumberFormat="1" applyFont="1" applyFill="1" applyBorder="1" applyAlignment="1">
      <alignment horizontal="center" vertical="center" wrapText="1"/>
    </xf>
    <xf numFmtId="0" fontId="15" fillId="6" borderId="81" xfId="42" applyNumberFormat="1" applyFont="1" applyFill="1" applyBorder="1" applyAlignment="1">
      <alignment horizontal="center" vertical="center" wrapText="1"/>
    </xf>
    <xf numFmtId="0" fontId="15" fillId="6" borderId="59" xfId="42" applyNumberFormat="1" applyFont="1" applyFill="1" applyBorder="1" applyAlignment="1">
      <alignment horizontal="center" vertical="center" wrapText="1"/>
    </xf>
    <xf numFmtId="0" fontId="15" fillId="6" borderId="72" xfId="40" applyNumberFormat="1" applyFont="1" applyFill="1" applyBorder="1" applyAlignment="1">
      <alignment horizontal="center" vertical="center" wrapText="1"/>
    </xf>
    <xf numFmtId="0" fontId="15" fillId="6" borderId="57" xfId="40" applyNumberFormat="1" applyFont="1" applyFill="1" applyBorder="1" applyAlignment="1">
      <alignment horizontal="center" vertical="center" wrapText="1"/>
    </xf>
    <xf numFmtId="0" fontId="43" fillId="6" borderId="105" xfId="0" applyFont="1" applyFill="1" applyBorder="1" applyAlignment="1">
      <alignment horizontal="left" vertical="center" wrapText="1"/>
    </xf>
    <xf numFmtId="0" fontId="10" fillId="6" borderId="58" xfId="42" applyFont="1" applyFill="1" applyBorder="1" applyAlignment="1">
      <alignment vertical="center" wrapText="1"/>
    </xf>
    <xf numFmtId="0" fontId="15" fillId="6" borderId="59" xfId="42" applyFont="1" applyFill="1" applyBorder="1" applyAlignment="1">
      <alignment horizontal="center" vertical="center" wrapText="1"/>
    </xf>
    <xf numFmtId="0" fontId="15" fillId="6" borderId="57" xfId="42" applyFont="1" applyFill="1" applyBorder="1" applyAlignment="1">
      <alignment horizontal="center" vertical="center" wrapText="1"/>
    </xf>
    <xf numFmtId="0" fontId="44" fillId="6" borderId="59" xfId="42" applyFont="1" applyFill="1" applyBorder="1" applyAlignment="1">
      <alignment horizontal="center" vertical="center" wrapText="1"/>
    </xf>
    <xf numFmtId="0" fontId="44" fillId="6" borderId="57" xfId="42" applyFont="1" applyFill="1" applyBorder="1" applyAlignment="1">
      <alignment horizontal="center" vertical="center" wrapText="1"/>
    </xf>
    <xf numFmtId="0" fontId="15" fillId="6" borderId="65" xfId="42" applyNumberFormat="1" applyFont="1" applyFill="1" applyBorder="1" applyAlignment="1">
      <alignment horizontal="center" vertical="center" wrapText="1"/>
    </xf>
    <xf numFmtId="0" fontId="15" fillId="6" borderId="66" xfId="42" applyNumberFormat="1" applyFont="1" applyFill="1" applyBorder="1" applyAlignment="1">
      <alignment horizontal="center" vertical="center" wrapText="1"/>
    </xf>
    <xf numFmtId="0" fontId="15" fillId="6" borderId="67" xfId="42" applyNumberFormat="1" applyFont="1" applyFill="1" applyBorder="1" applyAlignment="1">
      <alignment horizontal="center" vertical="center" wrapText="1"/>
    </xf>
    <xf numFmtId="0" fontId="15" fillId="16" borderId="65" xfId="42" applyNumberFormat="1" applyFont="1" applyFill="1" applyBorder="1" applyAlignment="1">
      <alignment horizontal="center" vertical="center" wrapText="1"/>
    </xf>
    <xf numFmtId="0" fontId="15" fillId="6" borderId="68" xfId="42" applyNumberFormat="1" applyFont="1" applyFill="1" applyBorder="1" applyAlignment="1">
      <alignment horizontal="center" vertical="center" wrapText="1"/>
    </xf>
    <xf numFmtId="0" fontId="15" fillId="6" borderId="97" xfId="40" applyNumberFormat="1" applyFont="1" applyFill="1" applyBorder="1" applyAlignment="1">
      <alignment horizontal="center" vertical="center" wrapText="1"/>
    </xf>
    <xf numFmtId="0" fontId="15" fillId="6" borderId="66" xfId="40" applyNumberFormat="1" applyFont="1" applyFill="1" applyBorder="1" applyAlignment="1">
      <alignment horizontal="center" vertical="center" wrapText="1"/>
    </xf>
    <xf numFmtId="0" fontId="14" fillId="0" borderId="180" xfId="42" applyNumberFormat="1" applyFont="1" applyFill="1" applyBorder="1" applyAlignment="1">
      <alignment horizontal="center" vertical="center" wrapText="1"/>
    </xf>
    <xf numFmtId="0" fontId="14" fillId="0" borderId="181" xfId="40" applyNumberFormat="1" applyFont="1" applyFill="1" applyBorder="1" applyAlignment="1">
      <alignment horizontal="center" vertical="center" wrapText="1"/>
    </xf>
    <xf numFmtId="0" fontId="14" fillId="0" borderId="184" xfId="40" applyNumberFormat="1" applyFont="1" applyFill="1" applyBorder="1" applyAlignment="1">
      <alignment horizontal="center" vertical="center" wrapText="1"/>
    </xf>
    <xf numFmtId="0" fontId="14" fillId="0" borderId="185" xfId="40" applyNumberFormat="1" applyFont="1" applyFill="1" applyBorder="1" applyAlignment="1">
      <alignment horizontal="center" vertical="center" wrapText="1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6" name="TextBox 1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7" name="TextBox 1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12.2022%20&#1052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%20&#1085;&#1072;%2001.10.2022%20%20&#8212;%20%20&#1073;&#1077;&#1079;%20&#1075;&#1086;&#1076;&#1072;%20&#1074;&#1099;&#1087;&#1091;&#1089;&#1082;&#1072;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0;%20&#1082;&#1086;&#1085;&#1090;&#1080;&#1085;&#1075;&#1077;&#1085;&#1090;%2001.04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 refreshError="1"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2">
          <cell r="A22" t="str">
            <v>34.02.01. Сестринское дело (очно-заочно)</v>
          </cell>
        </row>
        <row r="23">
          <cell r="A23" t="str">
            <v>33.02.01 Фармация (очно-заочно) ( Лицей)</v>
          </cell>
        </row>
        <row r="24">
          <cell r="A24" t="str">
            <v>34.02.01 Фармация (очно-заочно) (школа)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15">
          <cell r="B15">
            <v>26</v>
          </cell>
          <cell r="C15">
            <v>66</v>
          </cell>
          <cell r="D15">
            <v>92</v>
          </cell>
          <cell r="E15">
            <v>24</v>
          </cell>
          <cell r="F15">
            <v>62</v>
          </cell>
          <cell r="G15">
            <v>86</v>
          </cell>
          <cell r="H15">
            <v>26</v>
          </cell>
          <cell r="I15">
            <v>52</v>
          </cell>
          <cell r="J15">
            <v>78</v>
          </cell>
          <cell r="K15">
            <v>0</v>
          </cell>
          <cell r="L15">
            <v>0</v>
          </cell>
          <cell r="M15">
            <v>0</v>
          </cell>
          <cell r="N15">
            <v>76</v>
          </cell>
          <cell r="O15">
            <v>180</v>
          </cell>
          <cell r="P15">
            <v>256</v>
          </cell>
        </row>
        <row r="16">
          <cell r="B16">
            <v>47</v>
          </cell>
          <cell r="C16">
            <v>65</v>
          </cell>
          <cell r="D16">
            <v>112</v>
          </cell>
          <cell r="E16">
            <v>41</v>
          </cell>
          <cell r="F16">
            <v>49</v>
          </cell>
          <cell r="G16">
            <v>90</v>
          </cell>
          <cell r="H16">
            <v>39</v>
          </cell>
          <cell r="I16">
            <v>45</v>
          </cell>
          <cell r="J16">
            <v>84</v>
          </cell>
          <cell r="K16">
            <v>0</v>
          </cell>
          <cell r="L16">
            <v>0</v>
          </cell>
          <cell r="M16">
            <v>0</v>
          </cell>
          <cell r="N16">
            <v>127</v>
          </cell>
          <cell r="O16">
            <v>159</v>
          </cell>
          <cell r="P16">
            <v>286</v>
          </cell>
        </row>
        <row r="17">
          <cell r="B17">
            <v>57</v>
          </cell>
          <cell r="C17">
            <v>69</v>
          </cell>
          <cell r="D17">
            <v>126</v>
          </cell>
          <cell r="E17">
            <v>57</v>
          </cell>
          <cell r="F17">
            <v>47</v>
          </cell>
          <cell r="G17">
            <v>104</v>
          </cell>
          <cell r="H17">
            <v>60</v>
          </cell>
          <cell r="I17">
            <v>47</v>
          </cell>
          <cell r="J17">
            <v>107</v>
          </cell>
          <cell r="K17">
            <v>0</v>
          </cell>
          <cell r="L17">
            <v>0</v>
          </cell>
          <cell r="M17">
            <v>0</v>
          </cell>
          <cell r="N17">
            <v>174</v>
          </cell>
          <cell r="O17">
            <v>163</v>
          </cell>
          <cell r="P17">
            <v>337</v>
          </cell>
        </row>
        <row r="27">
          <cell r="B27">
            <v>26</v>
          </cell>
          <cell r="C27">
            <v>64</v>
          </cell>
          <cell r="D27">
            <v>90</v>
          </cell>
          <cell r="E27">
            <v>24</v>
          </cell>
          <cell r="F27">
            <v>62</v>
          </cell>
          <cell r="G27">
            <v>86</v>
          </cell>
          <cell r="H27">
            <v>26</v>
          </cell>
          <cell r="I27">
            <v>52</v>
          </cell>
          <cell r="J27">
            <v>78</v>
          </cell>
          <cell r="K27">
            <v>0</v>
          </cell>
          <cell r="L27">
            <v>0</v>
          </cell>
          <cell r="M27">
            <v>0</v>
          </cell>
          <cell r="N27">
            <v>76</v>
          </cell>
          <cell r="O27">
            <v>178</v>
          </cell>
          <cell r="P27">
            <v>254</v>
          </cell>
        </row>
        <row r="28">
          <cell r="B28">
            <v>47</v>
          </cell>
          <cell r="C28">
            <v>65</v>
          </cell>
          <cell r="D28">
            <v>112</v>
          </cell>
          <cell r="E28">
            <v>41</v>
          </cell>
          <cell r="F28">
            <v>49</v>
          </cell>
          <cell r="G28">
            <v>90</v>
          </cell>
          <cell r="H28">
            <v>39</v>
          </cell>
          <cell r="I28">
            <v>45</v>
          </cell>
          <cell r="J28">
            <v>84</v>
          </cell>
          <cell r="K28">
            <v>0</v>
          </cell>
          <cell r="L28">
            <v>0</v>
          </cell>
          <cell r="M28">
            <v>0</v>
          </cell>
          <cell r="N28">
            <v>127</v>
          </cell>
          <cell r="O28">
            <v>159</v>
          </cell>
          <cell r="P28">
            <v>286</v>
          </cell>
        </row>
        <row r="29">
          <cell r="B29">
            <v>56</v>
          </cell>
          <cell r="C29">
            <v>69</v>
          </cell>
          <cell r="D29">
            <v>125</v>
          </cell>
          <cell r="E29">
            <v>57</v>
          </cell>
          <cell r="F29">
            <v>47</v>
          </cell>
          <cell r="G29">
            <v>104</v>
          </cell>
          <cell r="H29">
            <v>60</v>
          </cell>
          <cell r="I29">
            <v>47</v>
          </cell>
          <cell r="J29">
            <v>107</v>
          </cell>
          <cell r="K29">
            <v>0</v>
          </cell>
          <cell r="L29">
            <v>0</v>
          </cell>
          <cell r="M29">
            <v>0</v>
          </cell>
          <cell r="N29">
            <v>173</v>
          </cell>
          <cell r="O29">
            <v>163</v>
          </cell>
          <cell r="P29">
            <v>336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P46"/>
  <sheetViews>
    <sheetView zoomScale="50" zoomScaleNormal="50" zoomScaleSheetLayoutView="40" workbookViewId="0">
      <selection activeCell="I33" sqref="I33"/>
    </sheetView>
  </sheetViews>
  <sheetFormatPr defaultRowHeight="25.5" x14ac:dyDescent="0.35"/>
  <cols>
    <col min="1" max="1" width="89" style="139" customWidth="1"/>
    <col min="2" max="2" width="12.7109375" style="139" customWidth="1"/>
    <col min="3" max="3" width="12.85546875" style="139" customWidth="1"/>
    <col min="4" max="5" width="12.140625" style="139" customWidth="1"/>
    <col min="6" max="6" width="11" style="139" customWidth="1"/>
    <col min="7" max="7" width="11.85546875" style="139" customWidth="1"/>
    <col min="8" max="8" width="12.5703125" style="139" customWidth="1"/>
    <col min="9" max="9" width="10.42578125" style="139" customWidth="1"/>
    <col min="10" max="10" width="11.7109375" style="139" customWidth="1"/>
    <col min="11" max="11" width="12.7109375" style="139" customWidth="1"/>
    <col min="12" max="12" width="11" style="139" customWidth="1"/>
    <col min="13" max="13" width="12.140625" style="139" customWidth="1"/>
    <col min="14" max="14" width="14" style="139" customWidth="1"/>
    <col min="15" max="15" width="12.42578125" style="139" customWidth="1"/>
    <col min="16" max="16" width="11.85546875" style="139" customWidth="1"/>
    <col min="17" max="18" width="10.7109375" style="139" customWidth="1"/>
    <col min="19" max="19" width="9.140625" style="139"/>
    <col min="20" max="20" width="12.85546875" style="139" customWidth="1"/>
    <col min="21" max="21" width="23.42578125" style="139" customWidth="1"/>
    <col min="22" max="23" width="9.140625" style="139"/>
    <col min="24" max="24" width="10.5703125" style="139" bestFit="1" customWidth="1"/>
    <col min="25" max="25" width="11.28515625" style="139" customWidth="1"/>
    <col min="26" max="256" width="9.140625" style="139"/>
    <col min="257" max="257" width="89" style="139" customWidth="1"/>
    <col min="258" max="258" width="12.7109375" style="139" customWidth="1"/>
    <col min="259" max="259" width="12.85546875" style="139" customWidth="1"/>
    <col min="260" max="260" width="9.85546875" style="139" customWidth="1"/>
    <col min="261" max="261" width="12.140625" style="139" customWidth="1"/>
    <col min="262" max="262" width="11" style="139" customWidth="1"/>
    <col min="263" max="263" width="9.85546875" style="139" customWidth="1"/>
    <col min="264" max="264" width="12.5703125" style="139" customWidth="1"/>
    <col min="265" max="265" width="10.42578125" style="139" customWidth="1"/>
    <col min="266" max="266" width="10.85546875" style="139" customWidth="1"/>
    <col min="267" max="267" width="12.7109375" style="139" customWidth="1"/>
    <col min="268" max="268" width="9.5703125" style="139" customWidth="1"/>
    <col min="269" max="269" width="10.140625" style="139" customWidth="1"/>
    <col min="270" max="270" width="12.5703125" style="139" customWidth="1"/>
    <col min="271" max="271" width="11" style="139" customWidth="1"/>
    <col min="272" max="272" width="10.140625" style="139" customWidth="1"/>
    <col min="273" max="274" width="10.7109375" style="139" customWidth="1"/>
    <col min="275" max="275" width="9.140625" style="139"/>
    <col min="276" max="276" width="12.85546875" style="139" customWidth="1"/>
    <col min="277" max="277" width="23.42578125" style="139" customWidth="1"/>
    <col min="278" max="279" width="9.140625" style="139"/>
    <col min="280" max="280" width="10.5703125" style="139" bestFit="1" customWidth="1"/>
    <col min="281" max="281" width="11.28515625" style="139" customWidth="1"/>
    <col min="282" max="512" width="9.140625" style="139"/>
    <col min="513" max="513" width="89" style="139" customWidth="1"/>
    <col min="514" max="514" width="12.7109375" style="139" customWidth="1"/>
    <col min="515" max="515" width="12.85546875" style="139" customWidth="1"/>
    <col min="516" max="516" width="9.85546875" style="139" customWidth="1"/>
    <col min="517" max="517" width="12.140625" style="139" customWidth="1"/>
    <col min="518" max="518" width="11" style="139" customWidth="1"/>
    <col min="519" max="519" width="9.85546875" style="139" customWidth="1"/>
    <col min="520" max="520" width="12.5703125" style="139" customWidth="1"/>
    <col min="521" max="521" width="10.42578125" style="139" customWidth="1"/>
    <col min="522" max="522" width="10.85546875" style="139" customWidth="1"/>
    <col min="523" max="523" width="12.7109375" style="139" customWidth="1"/>
    <col min="524" max="524" width="9.5703125" style="139" customWidth="1"/>
    <col min="525" max="525" width="10.140625" style="139" customWidth="1"/>
    <col min="526" max="526" width="12.5703125" style="139" customWidth="1"/>
    <col min="527" max="527" width="11" style="139" customWidth="1"/>
    <col min="528" max="528" width="10.140625" style="139" customWidth="1"/>
    <col min="529" max="530" width="10.7109375" style="139" customWidth="1"/>
    <col min="531" max="531" width="9.140625" style="139"/>
    <col min="532" max="532" width="12.85546875" style="139" customWidth="1"/>
    <col min="533" max="533" width="23.42578125" style="139" customWidth="1"/>
    <col min="534" max="535" width="9.140625" style="139"/>
    <col min="536" max="536" width="10.5703125" style="139" bestFit="1" customWidth="1"/>
    <col min="537" max="537" width="11.28515625" style="139" customWidth="1"/>
    <col min="538" max="768" width="9.140625" style="139"/>
    <col min="769" max="769" width="89" style="139" customWidth="1"/>
    <col min="770" max="770" width="12.7109375" style="139" customWidth="1"/>
    <col min="771" max="771" width="12.85546875" style="139" customWidth="1"/>
    <col min="772" max="772" width="9.85546875" style="139" customWidth="1"/>
    <col min="773" max="773" width="12.140625" style="139" customWidth="1"/>
    <col min="774" max="774" width="11" style="139" customWidth="1"/>
    <col min="775" max="775" width="9.85546875" style="139" customWidth="1"/>
    <col min="776" max="776" width="12.5703125" style="139" customWidth="1"/>
    <col min="777" max="777" width="10.42578125" style="139" customWidth="1"/>
    <col min="778" max="778" width="10.85546875" style="139" customWidth="1"/>
    <col min="779" max="779" width="12.7109375" style="139" customWidth="1"/>
    <col min="780" max="780" width="9.5703125" style="139" customWidth="1"/>
    <col min="781" max="781" width="10.140625" style="139" customWidth="1"/>
    <col min="782" max="782" width="12.5703125" style="139" customWidth="1"/>
    <col min="783" max="783" width="11" style="139" customWidth="1"/>
    <col min="784" max="784" width="10.140625" style="139" customWidth="1"/>
    <col min="785" max="786" width="10.7109375" style="139" customWidth="1"/>
    <col min="787" max="787" width="9.140625" style="139"/>
    <col min="788" max="788" width="12.85546875" style="139" customWidth="1"/>
    <col min="789" max="789" width="23.42578125" style="139" customWidth="1"/>
    <col min="790" max="791" width="9.140625" style="139"/>
    <col min="792" max="792" width="10.5703125" style="139" bestFit="1" customWidth="1"/>
    <col min="793" max="793" width="11.28515625" style="139" customWidth="1"/>
    <col min="794" max="1024" width="9.140625" style="139"/>
    <col min="1025" max="1025" width="89" style="139" customWidth="1"/>
    <col min="1026" max="1026" width="12.7109375" style="139" customWidth="1"/>
    <col min="1027" max="1027" width="12.85546875" style="139" customWidth="1"/>
    <col min="1028" max="1028" width="9.85546875" style="139" customWidth="1"/>
    <col min="1029" max="1029" width="12.140625" style="139" customWidth="1"/>
    <col min="1030" max="1030" width="11" style="139" customWidth="1"/>
    <col min="1031" max="1031" width="9.85546875" style="139" customWidth="1"/>
    <col min="1032" max="1032" width="12.5703125" style="139" customWidth="1"/>
    <col min="1033" max="1033" width="10.42578125" style="139" customWidth="1"/>
    <col min="1034" max="1034" width="10.85546875" style="139" customWidth="1"/>
    <col min="1035" max="1035" width="12.7109375" style="139" customWidth="1"/>
    <col min="1036" max="1036" width="9.5703125" style="139" customWidth="1"/>
    <col min="1037" max="1037" width="10.140625" style="139" customWidth="1"/>
    <col min="1038" max="1038" width="12.5703125" style="139" customWidth="1"/>
    <col min="1039" max="1039" width="11" style="139" customWidth="1"/>
    <col min="1040" max="1040" width="10.140625" style="139" customWidth="1"/>
    <col min="1041" max="1042" width="10.7109375" style="139" customWidth="1"/>
    <col min="1043" max="1043" width="9.140625" style="139"/>
    <col min="1044" max="1044" width="12.85546875" style="139" customWidth="1"/>
    <col min="1045" max="1045" width="23.42578125" style="139" customWidth="1"/>
    <col min="1046" max="1047" width="9.140625" style="139"/>
    <col min="1048" max="1048" width="10.5703125" style="139" bestFit="1" customWidth="1"/>
    <col min="1049" max="1049" width="11.28515625" style="139" customWidth="1"/>
    <col min="1050" max="1280" width="9.140625" style="139"/>
    <col min="1281" max="1281" width="89" style="139" customWidth="1"/>
    <col min="1282" max="1282" width="12.7109375" style="139" customWidth="1"/>
    <col min="1283" max="1283" width="12.85546875" style="139" customWidth="1"/>
    <col min="1284" max="1284" width="9.85546875" style="139" customWidth="1"/>
    <col min="1285" max="1285" width="12.140625" style="139" customWidth="1"/>
    <col min="1286" max="1286" width="11" style="139" customWidth="1"/>
    <col min="1287" max="1287" width="9.85546875" style="139" customWidth="1"/>
    <col min="1288" max="1288" width="12.5703125" style="139" customWidth="1"/>
    <col min="1289" max="1289" width="10.42578125" style="139" customWidth="1"/>
    <col min="1290" max="1290" width="10.85546875" style="139" customWidth="1"/>
    <col min="1291" max="1291" width="12.7109375" style="139" customWidth="1"/>
    <col min="1292" max="1292" width="9.5703125" style="139" customWidth="1"/>
    <col min="1293" max="1293" width="10.140625" style="139" customWidth="1"/>
    <col min="1294" max="1294" width="12.5703125" style="139" customWidth="1"/>
    <col min="1295" max="1295" width="11" style="139" customWidth="1"/>
    <col min="1296" max="1296" width="10.140625" style="139" customWidth="1"/>
    <col min="1297" max="1298" width="10.7109375" style="139" customWidth="1"/>
    <col min="1299" max="1299" width="9.140625" style="139"/>
    <col min="1300" max="1300" width="12.85546875" style="139" customWidth="1"/>
    <col min="1301" max="1301" width="23.42578125" style="139" customWidth="1"/>
    <col min="1302" max="1303" width="9.140625" style="139"/>
    <col min="1304" max="1304" width="10.5703125" style="139" bestFit="1" customWidth="1"/>
    <col min="1305" max="1305" width="11.28515625" style="139" customWidth="1"/>
    <col min="1306" max="1536" width="9.140625" style="139"/>
    <col min="1537" max="1537" width="89" style="139" customWidth="1"/>
    <col min="1538" max="1538" width="12.7109375" style="139" customWidth="1"/>
    <col min="1539" max="1539" width="12.85546875" style="139" customWidth="1"/>
    <col min="1540" max="1540" width="9.85546875" style="139" customWidth="1"/>
    <col min="1541" max="1541" width="12.140625" style="139" customWidth="1"/>
    <col min="1542" max="1542" width="11" style="139" customWidth="1"/>
    <col min="1543" max="1543" width="9.85546875" style="139" customWidth="1"/>
    <col min="1544" max="1544" width="12.5703125" style="139" customWidth="1"/>
    <col min="1545" max="1545" width="10.42578125" style="139" customWidth="1"/>
    <col min="1546" max="1546" width="10.85546875" style="139" customWidth="1"/>
    <col min="1547" max="1547" width="12.7109375" style="139" customWidth="1"/>
    <col min="1548" max="1548" width="9.5703125" style="139" customWidth="1"/>
    <col min="1549" max="1549" width="10.140625" style="139" customWidth="1"/>
    <col min="1550" max="1550" width="12.5703125" style="139" customWidth="1"/>
    <col min="1551" max="1551" width="11" style="139" customWidth="1"/>
    <col min="1552" max="1552" width="10.140625" style="139" customWidth="1"/>
    <col min="1553" max="1554" width="10.7109375" style="139" customWidth="1"/>
    <col min="1555" max="1555" width="9.140625" style="139"/>
    <col min="1556" max="1556" width="12.85546875" style="139" customWidth="1"/>
    <col min="1557" max="1557" width="23.42578125" style="139" customWidth="1"/>
    <col min="1558" max="1559" width="9.140625" style="139"/>
    <col min="1560" max="1560" width="10.5703125" style="139" bestFit="1" customWidth="1"/>
    <col min="1561" max="1561" width="11.28515625" style="139" customWidth="1"/>
    <col min="1562" max="1792" width="9.140625" style="139"/>
    <col min="1793" max="1793" width="89" style="139" customWidth="1"/>
    <col min="1794" max="1794" width="12.7109375" style="139" customWidth="1"/>
    <col min="1795" max="1795" width="12.85546875" style="139" customWidth="1"/>
    <col min="1796" max="1796" width="9.85546875" style="139" customWidth="1"/>
    <col min="1797" max="1797" width="12.140625" style="139" customWidth="1"/>
    <col min="1798" max="1798" width="11" style="139" customWidth="1"/>
    <col min="1799" max="1799" width="9.85546875" style="139" customWidth="1"/>
    <col min="1800" max="1800" width="12.5703125" style="139" customWidth="1"/>
    <col min="1801" max="1801" width="10.42578125" style="139" customWidth="1"/>
    <col min="1802" max="1802" width="10.85546875" style="139" customWidth="1"/>
    <col min="1803" max="1803" width="12.7109375" style="139" customWidth="1"/>
    <col min="1804" max="1804" width="9.5703125" style="139" customWidth="1"/>
    <col min="1805" max="1805" width="10.140625" style="139" customWidth="1"/>
    <col min="1806" max="1806" width="12.5703125" style="139" customWidth="1"/>
    <col min="1807" max="1807" width="11" style="139" customWidth="1"/>
    <col min="1808" max="1808" width="10.140625" style="139" customWidth="1"/>
    <col min="1809" max="1810" width="10.7109375" style="139" customWidth="1"/>
    <col min="1811" max="1811" width="9.140625" style="139"/>
    <col min="1812" max="1812" width="12.85546875" style="139" customWidth="1"/>
    <col min="1813" max="1813" width="23.42578125" style="139" customWidth="1"/>
    <col min="1814" max="1815" width="9.140625" style="139"/>
    <col min="1816" max="1816" width="10.5703125" style="139" bestFit="1" customWidth="1"/>
    <col min="1817" max="1817" width="11.28515625" style="139" customWidth="1"/>
    <col min="1818" max="2048" width="9.140625" style="139"/>
    <col min="2049" max="2049" width="89" style="139" customWidth="1"/>
    <col min="2050" max="2050" width="12.7109375" style="139" customWidth="1"/>
    <col min="2051" max="2051" width="12.85546875" style="139" customWidth="1"/>
    <col min="2052" max="2052" width="9.85546875" style="139" customWidth="1"/>
    <col min="2053" max="2053" width="12.140625" style="139" customWidth="1"/>
    <col min="2054" max="2054" width="11" style="139" customWidth="1"/>
    <col min="2055" max="2055" width="9.85546875" style="139" customWidth="1"/>
    <col min="2056" max="2056" width="12.5703125" style="139" customWidth="1"/>
    <col min="2057" max="2057" width="10.42578125" style="139" customWidth="1"/>
    <col min="2058" max="2058" width="10.85546875" style="139" customWidth="1"/>
    <col min="2059" max="2059" width="12.7109375" style="139" customWidth="1"/>
    <col min="2060" max="2060" width="9.5703125" style="139" customWidth="1"/>
    <col min="2061" max="2061" width="10.140625" style="139" customWidth="1"/>
    <col min="2062" max="2062" width="12.5703125" style="139" customWidth="1"/>
    <col min="2063" max="2063" width="11" style="139" customWidth="1"/>
    <col min="2064" max="2064" width="10.140625" style="139" customWidth="1"/>
    <col min="2065" max="2066" width="10.7109375" style="139" customWidth="1"/>
    <col min="2067" max="2067" width="9.140625" style="139"/>
    <col min="2068" max="2068" width="12.85546875" style="139" customWidth="1"/>
    <col min="2069" max="2069" width="23.42578125" style="139" customWidth="1"/>
    <col min="2070" max="2071" width="9.140625" style="139"/>
    <col min="2072" max="2072" width="10.5703125" style="139" bestFit="1" customWidth="1"/>
    <col min="2073" max="2073" width="11.28515625" style="139" customWidth="1"/>
    <col min="2074" max="2304" width="9.140625" style="139"/>
    <col min="2305" max="2305" width="89" style="139" customWidth="1"/>
    <col min="2306" max="2306" width="12.7109375" style="139" customWidth="1"/>
    <col min="2307" max="2307" width="12.85546875" style="139" customWidth="1"/>
    <col min="2308" max="2308" width="9.85546875" style="139" customWidth="1"/>
    <col min="2309" max="2309" width="12.140625" style="139" customWidth="1"/>
    <col min="2310" max="2310" width="11" style="139" customWidth="1"/>
    <col min="2311" max="2311" width="9.85546875" style="139" customWidth="1"/>
    <col min="2312" max="2312" width="12.5703125" style="139" customWidth="1"/>
    <col min="2313" max="2313" width="10.42578125" style="139" customWidth="1"/>
    <col min="2314" max="2314" width="10.85546875" style="139" customWidth="1"/>
    <col min="2315" max="2315" width="12.7109375" style="139" customWidth="1"/>
    <col min="2316" max="2316" width="9.5703125" style="139" customWidth="1"/>
    <col min="2317" max="2317" width="10.140625" style="139" customWidth="1"/>
    <col min="2318" max="2318" width="12.5703125" style="139" customWidth="1"/>
    <col min="2319" max="2319" width="11" style="139" customWidth="1"/>
    <col min="2320" max="2320" width="10.140625" style="139" customWidth="1"/>
    <col min="2321" max="2322" width="10.7109375" style="139" customWidth="1"/>
    <col min="2323" max="2323" width="9.140625" style="139"/>
    <col min="2324" max="2324" width="12.85546875" style="139" customWidth="1"/>
    <col min="2325" max="2325" width="23.42578125" style="139" customWidth="1"/>
    <col min="2326" max="2327" width="9.140625" style="139"/>
    <col min="2328" max="2328" width="10.5703125" style="139" bestFit="1" customWidth="1"/>
    <col min="2329" max="2329" width="11.28515625" style="139" customWidth="1"/>
    <col min="2330" max="2560" width="9.140625" style="139"/>
    <col min="2561" max="2561" width="89" style="139" customWidth="1"/>
    <col min="2562" max="2562" width="12.7109375" style="139" customWidth="1"/>
    <col min="2563" max="2563" width="12.85546875" style="139" customWidth="1"/>
    <col min="2564" max="2564" width="9.85546875" style="139" customWidth="1"/>
    <col min="2565" max="2565" width="12.140625" style="139" customWidth="1"/>
    <col min="2566" max="2566" width="11" style="139" customWidth="1"/>
    <col min="2567" max="2567" width="9.85546875" style="139" customWidth="1"/>
    <col min="2568" max="2568" width="12.5703125" style="139" customWidth="1"/>
    <col min="2569" max="2569" width="10.42578125" style="139" customWidth="1"/>
    <col min="2570" max="2570" width="10.85546875" style="139" customWidth="1"/>
    <col min="2571" max="2571" width="12.7109375" style="139" customWidth="1"/>
    <col min="2572" max="2572" width="9.5703125" style="139" customWidth="1"/>
    <col min="2573" max="2573" width="10.140625" style="139" customWidth="1"/>
    <col min="2574" max="2574" width="12.5703125" style="139" customWidth="1"/>
    <col min="2575" max="2575" width="11" style="139" customWidth="1"/>
    <col min="2576" max="2576" width="10.140625" style="139" customWidth="1"/>
    <col min="2577" max="2578" width="10.7109375" style="139" customWidth="1"/>
    <col min="2579" max="2579" width="9.140625" style="139"/>
    <col min="2580" max="2580" width="12.85546875" style="139" customWidth="1"/>
    <col min="2581" max="2581" width="23.42578125" style="139" customWidth="1"/>
    <col min="2582" max="2583" width="9.140625" style="139"/>
    <col min="2584" max="2584" width="10.5703125" style="139" bestFit="1" customWidth="1"/>
    <col min="2585" max="2585" width="11.28515625" style="139" customWidth="1"/>
    <col min="2586" max="2816" width="9.140625" style="139"/>
    <col min="2817" max="2817" width="89" style="139" customWidth="1"/>
    <col min="2818" max="2818" width="12.7109375" style="139" customWidth="1"/>
    <col min="2819" max="2819" width="12.85546875" style="139" customWidth="1"/>
    <col min="2820" max="2820" width="9.85546875" style="139" customWidth="1"/>
    <col min="2821" max="2821" width="12.140625" style="139" customWidth="1"/>
    <col min="2822" max="2822" width="11" style="139" customWidth="1"/>
    <col min="2823" max="2823" width="9.85546875" style="139" customWidth="1"/>
    <col min="2824" max="2824" width="12.5703125" style="139" customWidth="1"/>
    <col min="2825" max="2825" width="10.42578125" style="139" customWidth="1"/>
    <col min="2826" max="2826" width="10.85546875" style="139" customWidth="1"/>
    <col min="2827" max="2827" width="12.7109375" style="139" customWidth="1"/>
    <col min="2828" max="2828" width="9.5703125" style="139" customWidth="1"/>
    <col min="2829" max="2829" width="10.140625" style="139" customWidth="1"/>
    <col min="2830" max="2830" width="12.5703125" style="139" customWidth="1"/>
    <col min="2831" max="2831" width="11" style="139" customWidth="1"/>
    <col min="2832" max="2832" width="10.140625" style="139" customWidth="1"/>
    <col min="2833" max="2834" width="10.7109375" style="139" customWidth="1"/>
    <col min="2835" max="2835" width="9.140625" style="139"/>
    <col min="2836" max="2836" width="12.85546875" style="139" customWidth="1"/>
    <col min="2837" max="2837" width="23.42578125" style="139" customWidth="1"/>
    <col min="2838" max="2839" width="9.140625" style="139"/>
    <col min="2840" max="2840" width="10.5703125" style="139" bestFit="1" customWidth="1"/>
    <col min="2841" max="2841" width="11.28515625" style="139" customWidth="1"/>
    <col min="2842" max="3072" width="9.140625" style="139"/>
    <col min="3073" max="3073" width="89" style="139" customWidth="1"/>
    <col min="3074" max="3074" width="12.7109375" style="139" customWidth="1"/>
    <col min="3075" max="3075" width="12.85546875" style="139" customWidth="1"/>
    <col min="3076" max="3076" width="9.85546875" style="139" customWidth="1"/>
    <col min="3077" max="3077" width="12.140625" style="139" customWidth="1"/>
    <col min="3078" max="3078" width="11" style="139" customWidth="1"/>
    <col min="3079" max="3079" width="9.85546875" style="139" customWidth="1"/>
    <col min="3080" max="3080" width="12.5703125" style="139" customWidth="1"/>
    <col min="3081" max="3081" width="10.42578125" style="139" customWidth="1"/>
    <col min="3082" max="3082" width="10.85546875" style="139" customWidth="1"/>
    <col min="3083" max="3083" width="12.7109375" style="139" customWidth="1"/>
    <col min="3084" max="3084" width="9.5703125" style="139" customWidth="1"/>
    <col min="3085" max="3085" width="10.140625" style="139" customWidth="1"/>
    <col min="3086" max="3086" width="12.5703125" style="139" customWidth="1"/>
    <col min="3087" max="3087" width="11" style="139" customWidth="1"/>
    <col min="3088" max="3088" width="10.140625" style="139" customWidth="1"/>
    <col min="3089" max="3090" width="10.7109375" style="139" customWidth="1"/>
    <col min="3091" max="3091" width="9.140625" style="139"/>
    <col min="3092" max="3092" width="12.85546875" style="139" customWidth="1"/>
    <col min="3093" max="3093" width="23.42578125" style="139" customWidth="1"/>
    <col min="3094" max="3095" width="9.140625" style="139"/>
    <col min="3096" max="3096" width="10.5703125" style="139" bestFit="1" customWidth="1"/>
    <col min="3097" max="3097" width="11.28515625" style="139" customWidth="1"/>
    <col min="3098" max="3328" width="9.140625" style="139"/>
    <col min="3329" max="3329" width="89" style="139" customWidth="1"/>
    <col min="3330" max="3330" width="12.7109375" style="139" customWidth="1"/>
    <col min="3331" max="3331" width="12.85546875" style="139" customWidth="1"/>
    <col min="3332" max="3332" width="9.85546875" style="139" customWidth="1"/>
    <col min="3333" max="3333" width="12.140625" style="139" customWidth="1"/>
    <col min="3334" max="3334" width="11" style="139" customWidth="1"/>
    <col min="3335" max="3335" width="9.85546875" style="139" customWidth="1"/>
    <col min="3336" max="3336" width="12.5703125" style="139" customWidth="1"/>
    <col min="3337" max="3337" width="10.42578125" style="139" customWidth="1"/>
    <col min="3338" max="3338" width="10.85546875" style="139" customWidth="1"/>
    <col min="3339" max="3339" width="12.7109375" style="139" customWidth="1"/>
    <col min="3340" max="3340" width="9.5703125" style="139" customWidth="1"/>
    <col min="3341" max="3341" width="10.140625" style="139" customWidth="1"/>
    <col min="3342" max="3342" width="12.5703125" style="139" customWidth="1"/>
    <col min="3343" max="3343" width="11" style="139" customWidth="1"/>
    <col min="3344" max="3344" width="10.140625" style="139" customWidth="1"/>
    <col min="3345" max="3346" width="10.7109375" style="139" customWidth="1"/>
    <col min="3347" max="3347" width="9.140625" style="139"/>
    <col min="3348" max="3348" width="12.85546875" style="139" customWidth="1"/>
    <col min="3349" max="3349" width="23.42578125" style="139" customWidth="1"/>
    <col min="3350" max="3351" width="9.140625" style="139"/>
    <col min="3352" max="3352" width="10.5703125" style="139" bestFit="1" customWidth="1"/>
    <col min="3353" max="3353" width="11.28515625" style="139" customWidth="1"/>
    <col min="3354" max="3584" width="9.140625" style="139"/>
    <col min="3585" max="3585" width="89" style="139" customWidth="1"/>
    <col min="3586" max="3586" width="12.7109375" style="139" customWidth="1"/>
    <col min="3587" max="3587" width="12.85546875" style="139" customWidth="1"/>
    <col min="3588" max="3588" width="9.85546875" style="139" customWidth="1"/>
    <col min="3589" max="3589" width="12.140625" style="139" customWidth="1"/>
    <col min="3590" max="3590" width="11" style="139" customWidth="1"/>
    <col min="3591" max="3591" width="9.85546875" style="139" customWidth="1"/>
    <col min="3592" max="3592" width="12.5703125" style="139" customWidth="1"/>
    <col min="3593" max="3593" width="10.42578125" style="139" customWidth="1"/>
    <col min="3594" max="3594" width="10.85546875" style="139" customWidth="1"/>
    <col min="3595" max="3595" width="12.7109375" style="139" customWidth="1"/>
    <col min="3596" max="3596" width="9.5703125" style="139" customWidth="1"/>
    <col min="3597" max="3597" width="10.140625" style="139" customWidth="1"/>
    <col min="3598" max="3598" width="12.5703125" style="139" customWidth="1"/>
    <col min="3599" max="3599" width="11" style="139" customWidth="1"/>
    <col min="3600" max="3600" width="10.140625" style="139" customWidth="1"/>
    <col min="3601" max="3602" width="10.7109375" style="139" customWidth="1"/>
    <col min="3603" max="3603" width="9.140625" style="139"/>
    <col min="3604" max="3604" width="12.85546875" style="139" customWidth="1"/>
    <col min="3605" max="3605" width="23.42578125" style="139" customWidth="1"/>
    <col min="3606" max="3607" width="9.140625" style="139"/>
    <col min="3608" max="3608" width="10.5703125" style="139" bestFit="1" customWidth="1"/>
    <col min="3609" max="3609" width="11.28515625" style="139" customWidth="1"/>
    <col min="3610" max="3840" width="9.140625" style="139"/>
    <col min="3841" max="3841" width="89" style="139" customWidth="1"/>
    <col min="3842" max="3842" width="12.7109375" style="139" customWidth="1"/>
    <col min="3843" max="3843" width="12.85546875" style="139" customWidth="1"/>
    <col min="3844" max="3844" width="9.85546875" style="139" customWidth="1"/>
    <col min="3845" max="3845" width="12.140625" style="139" customWidth="1"/>
    <col min="3846" max="3846" width="11" style="139" customWidth="1"/>
    <col min="3847" max="3847" width="9.85546875" style="139" customWidth="1"/>
    <col min="3848" max="3848" width="12.5703125" style="139" customWidth="1"/>
    <col min="3849" max="3849" width="10.42578125" style="139" customWidth="1"/>
    <col min="3850" max="3850" width="10.85546875" style="139" customWidth="1"/>
    <col min="3851" max="3851" width="12.7109375" style="139" customWidth="1"/>
    <col min="3852" max="3852" width="9.5703125" style="139" customWidth="1"/>
    <col min="3853" max="3853" width="10.140625" style="139" customWidth="1"/>
    <col min="3854" max="3854" width="12.5703125" style="139" customWidth="1"/>
    <col min="3855" max="3855" width="11" style="139" customWidth="1"/>
    <col min="3856" max="3856" width="10.140625" style="139" customWidth="1"/>
    <col min="3857" max="3858" width="10.7109375" style="139" customWidth="1"/>
    <col min="3859" max="3859" width="9.140625" style="139"/>
    <col min="3860" max="3860" width="12.85546875" style="139" customWidth="1"/>
    <col min="3861" max="3861" width="23.42578125" style="139" customWidth="1"/>
    <col min="3862" max="3863" width="9.140625" style="139"/>
    <col min="3864" max="3864" width="10.5703125" style="139" bestFit="1" customWidth="1"/>
    <col min="3865" max="3865" width="11.28515625" style="139" customWidth="1"/>
    <col min="3866" max="4096" width="9.140625" style="139"/>
    <col min="4097" max="4097" width="89" style="139" customWidth="1"/>
    <col min="4098" max="4098" width="12.7109375" style="139" customWidth="1"/>
    <col min="4099" max="4099" width="12.85546875" style="139" customWidth="1"/>
    <col min="4100" max="4100" width="9.85546875" style="139" customWidth="1"/>
    <col min="4101" max="4101" width="12.140625" style="139" customWidth="1"/>
    <col min="4102" max="4102" width="11" style="139" customWidth="1"/>
    <col min="4103" max="4103" width="9.85546875" style="139" customWidth="1"/>
    <col min="4104" max="4104" width="12.5703125" style="139" customWidth="1"/>
    <col min="4105" max="4105" width="10.42578125" style="139" customWidth="1"/>
    <col min="4106" max="4106" width="10.85546875" style="139" customWidth="1"/>
    <col min="4107" max="4107" width="12.7109375" style="139" customWidth="1"/>
    <col min="4108" max="4108" width="9.5703125" style="139" customWidth="1"/>
    <col min="4109" max="4109" width="10.140625" style="139" customWidth="1"/>
    <col min="4110" max="4110" width="12.5703125" style="139" customWidth="1"/>
    <col min="4111" max="4111" width="11" style="139" customWidth="1"/>
    <col min="4112" max="4112" width="10.140625" style="139" customWidth="1"/>
    <col min="4113" max="4114" width="10.7109375" style="139" customWidth="1"/>
    <col min="4115" max="4115" width="9.140625" style="139"/>
    <col min="4116" max="4116" width="12.85546875" style="139" customWidth="1"/>
    <col min="4117" max="4117" width="23.42578125" style="139" customWidth="1"/>
    <col min="4118" max="4119" width="9.140625" style="139"/>
    <col min="4120" max="4120" width="10.5703125" style="139" bestFit="1" customWidth="1"/>
    <col min="4121" max="4121" width="11.28515625" style="139" customWidth="1"/>
    <col min="4122" max="4352" width="9.140625" style="139"/>
    <col min="4353" max="4353" width="89" style="139" customWidth="1"/>
    <col min="4354" max="4354" width="12.7109375" style="139" customWidth="1"/>
    <col min="4355" max="4355" width="12.85546875" style="139" customWidth="1"/>
    <col min="4356" max="4356" width="9.85546875" style="139" customWidth="1"/>
    <col min="4357" max="4357" width="12.140625" style="139" customWidth="1"/>
    <col min="4358" max="4358" width="11" style="139" customWidth="1"/>
    <col min="4359" max="4359" width="9.85546875" style="139" customWidth="1"/>
    <col min="4360" max="4360" width="12.5703125" style="139" customWidth="1"/>
    <col min="4361" max="4361" width="10.42578125" style="139" customWidth="1"/>
    <col min="4362" max="4362" width="10.85546875" style="139" customWidth="1"/>
    <col min="4363" max="4363" width="12.7109375" style="139" customWidth="1"/>
    <col min="4364" max="4364" width="9.5703125" style="139" customWidth="1"/>
    <col min="4365" max="4365" width="10.140625" style="139" customWidth="1"/>
    <col min="4366" max="4366" width="12.5703125" style="139" customWidth="1"/>
    <col min="4367" max="4367" width="11" style="139" customWidth="1"/>
    <col min="4368" max="4368" width="10.140625" style="139" customWidth="1"/>
    <col min="4369" max="4370" width="10.7109375" style="139" customWidth="1"/>
    <col min="4371" max="4371" width="9.140625" style="139"/>
    <col min="4372" max="4372" width="12.85546875" style="139" customWidth="1"/>
    <col min="4373" max="4373" width="23.42578125" style="139" customWidth="1"/>
    <col min="4374" max="4375" width="9.140625" style="139"/>
    <col min="4376" max="4376" width="10.5703125" style="139" bestFit="1" customWidth="1"/>
    <col min="4377" max="4377" width="11.28515625" style="139" customWidth="1"/>
    <col min="4378" max="4608" width="9.140625" style="139"/>
    <col min="4609" max="4609" width="89" style="139" customWidth="1"/>
    <col min="4610" max="4610" width="12.7109375" style="139" customWidth="1"/>
    <col min="4611" max="4611" width="12.85546875" style="139" customWidth="1"/>
    <col min="4612" max="4612" width="9.85546875" style="139" customWidth="1"/>
    <col min="4613" max="4613" width="12.140625" style="139" customWidth="1"/>
    <col min="4614" max="4614" width="11" style="139" customWidth="1"/>
    <col min="4615" max="4615" width="9.85546875" style="139" customWidth="1"/>
    <col min="4616" max="4616" width="12.5703125" style="139" customWidth="1"/>
    <col min="4617" max="4617" width="10.42578125" style="139" customWidth="1"/>
    <col min="4618" max="4618" width="10.85546875" style="139" customWidth="1"/>
    <col min="4619" max="4619" width="12.7109375" style="139" customWidth="1"/>
    <col min="4620" max="4620" width="9.5703125" style="139" customWidth="1"/>
    <col min="4621" max="4621" width="10.140625" style="139" customWidth="1"/>
    <col min="4622" max="4622" width="12.5703125" style="139" customWidth="1"/>
    <col min="4623" max="4623" width="11" style="139" customWidth="1"/>
    <col min="4624" max="4624" width="10.140625" style="139" customWidth="1"/>
    <col min="4625" max="4626" width="10.7109375" style="139" customWidth="1"/>
    <col min="4627" max="4627" width="9.140625" style="139"/>
    <col min="4628" max="4628" width="12.85546875" style="139" customWidth="1"/>
    <col min="4629" max="4629" width="23.42578125" style="139" customWidth="1"/>
    <col min="4630" max="4631" width="9.140625" style="139"/>
    <col min="4632" max="4632" width="10.5703125" style="139" bestFit="1" customWidth="1"/>
    <col min="4633" max="4633" width="11.28515625" style="139" customWidth="1"/>
    <col min="4634" max="4864" width="9.140625" style="139"/>
    <col min="4865" max="4865" width="89" style="139" customWidth="1"/>
    <col min="4866" max="4866" width="12.7109375" style="139" customWidth="1"/>
    <col min="4867" max="4867" width="12.85546875" style="139" customWidth="1"/>
    <col min="4868" max="4868" width="9.85546875" style="139" customWidth="1"/>
    <col min="4869" max="4869" width="12.140625" style="139" customWidth="1"/>
    <col min="4870" max="4870" width="11" style="139" customWidth="1"/>
    <col min="4871" max="4871" width="9.85546875" style="139" customWidth="1"/>
    <col min="4872" max="4872" width="12.5703125" style="139" customWidth="1"/>
    <col min="4873" max="4873" width="10.42578125" style="139" customWidth="1"/>
    <col min="4874" max="4874" width="10.85546875" style="139" customWidth="1"/>
    <col min="4875" max="4875" width="12.7109375" style="139" customWidth="1"/>
    <col min="4876" max="4876" width="9.5703125" style="139" customWidth="1"/>
    <col min="4877" max="4877" width="10.140625" style="139" customWidth="1"/>
    <col min="4878" max="4878" width="12.5703125" style="139" customWidth="1"/>
    <col min="4879" max="4879" width="11" style="139" customWidth="1"/>
    <col min="4880" max="4880" width="10.140625" style="139" customWidth="1"/>
    <col min="4881" max="4882" width="10.7109375" style="139" customWidth="1"/>
    <col min="4883" max="4883" width="9.140625" style="139"/>
    <col min="4884" max="4884" width="12.85546875" style="139" customWidth="1"/>
    <col min="4885" max="4885" width="23.42578125" style="139" customWidth="1"/>
    <col min="4886" max="4887" width="9.140625" style="139"/>
    <col min="4888" max="4888" width="10.5703125" style="139" bestFit="1" customWidth="1"/>
    <col min="4889" max="4889" width="11.28515625" style="139" customWidth="1"/>
    <col min="4890" max="5120" width="9.140625" style="139"/>
    <col min="5121" max="5121" width="89" style="139" customWidth="1"/>
    <col min="5122" max="5122" width="12.7109375" style="139" customWidth="1"/>
    <col min="5123" max="5123" width="12.85546875" style="139" customWidth="1"/>
    <col min="5124" max="5124" width="9.85546875" style="139" customWidth="1"/>
    <col min="5125" max="5125" width="12.140625" style="139" customWidth="1"/>
    <col min="5126" max="5126" width="11" style="139" customWidth="1"/>
    <col min="5127" max="5127" width="9.85546875" style="139" customWidth="1"/>
    <col min="5128" max="5128" width="12.5703125" style="139" customWidth="1"/>
    <col min="5129" max="5129" width="10.42578125" style="139" customWidth="1"/>
    <col min="5130" max="5130" width="10.85546875" style="139" customWidth="1"/>
    <col min="5131" max="5131" width="12.7109375" style="139" customWidth="1"/>
    <col min="5132" max="5132" width="9.5703125" style="139" customWidth="1"/>
    <col min="5133" max="5133" width="10.140625" style="139" customWidth="1"/>
    <col min="5134" max="5134" width="12.5703125" style="139" customWidth="1"/>
    <col min="5135" max="5135" width="11" style="139" customWidth="1"/>
    <col min="5136" max="5136" width="10.140625" style="139" customWidth="1"/>
    <col min="5137" max="5138" width="10.7109375" style="139" customWidth="1"/>
    <col min="5139" max="5139" width="9.140625" style="139"/>
    <col min="5140" max="5140" width="12.85546875" style="139" customWidth="1"/>
    <col min="5141" max="5141" width="23.42578125" style="139" customWidth="1"/>
    <col min="5142" max="5143" width="9.140625" style="139"/>
    <col min="5144" max="5144" width="10.5703125" style="139" bestFit="1" customWidth="1"/>
    <col min="5145" max="5145" width="11.28515625" style="139" customWidth="1"/>
    <col min="5146" max="5376" width="9.140625" style="139"/>
    <col min="5377" max="5377" width="89" style="139" customWidth="1"/>
    <col min="5378" max="5378" width="12.7109375" style="139" customWidth="1"/>
    <col min="5379" max="5379" width="12.85546875" style="139" customWidth="1"/>
    <col min="5380" max="5380" width="9.85546875" style="139" customWidth="1"/>
    <col min="5381" max="5381" width="12.140625" style="139" customWidth="1"/>
    <col min="5382" max="5382" width="11" style="139" customWidth="1"/>
    <col min="5383" max="5383" width="9.85546875" style="139" customWidth="1"/>
    <col min="5384" max="5384" width="12.5703125" style="139" customWidth="1"/>
    <col min="5385" max="5385" width="10.42578125" style="139" customWidth="1"/>
    <col min="5386" max="5386" width="10.85546875" style="139" customWidth="1"/>
    <col min="5387" max="5387" width="12.7109375" style="139" customWidth="1"/>
    <col min="5388" max="5388" width="9.5703125" style="139" customWidth="1"/>
    <col min="5389" max="5389" width="10.140625" style="139" customWidth="1"/>
    <col min="5390" max="5390" width="12.5703125" style="139" customWidth="1"/>
    <col min="5391" max="5391" width="11" style="139" customWidth="1"/>
    <col min="5392" max="5392" width="10.140625" style="139" customWidth="1"/>
    <col min="5393" max="5394" width="10.7109375" style="139" customWidth="1"/>
    <col min="5395" max="5395" width="9.140625" style="139"/>
    <col min="5396" max="5396" width="12.85546875" style="139" customWidth="1"/>
    <col min="5397" max="5397" width="23.42578125" style="139" customWidth="1"/>
    <col min="5398" max="5399" width="9.140625" style="139"/>
    <col min="5400" max="5400" width="10.5703125" style="139" bestFit="1" customWidth="1"/>
    <col min="5401" max="5401" width="11.28515625" style="139" customWidth="1"/>
    <col min="5402" max="5632" width="9.140625" style="139"/>
    <col min="5633" max="5633" width="89" style="139" customWidth="1"/>
    <col min="5634" max="5634" width="12.7109375" style="139" customWidth="1"/>
    <col min="5635" max="5635" width="12.85546875" style="139" customWidth="1"/>
    <col min="5636" max="5636" width="9.85546875" style="139" customWidth="1"/>
    <col min="5637" max="5637" width="12.140625" style="139" customWidth="1"/>
    <col min="5638" max="5638" width="11" style="139" customWidth="1"/>
    <col min="5639" max="5639" width="9.85546875" style="139" customWidth="1"/>
    <col min="5640" max="5640" width="12.5703125" style="139" customWidth="1"/>
    <col min="5641" max="5641" width="10.42578125" style="139" customWidth="1"/>
    <col min="5642" max="5642" width="10.85546875" style="139" customWidth="1"/>
    <col min="5643" max="5643" width="12.7109375" style="139" customWidth="1"/>
    <col min="5644" max="5644" width="9.5703125" style="139" customWidth="1"/>
    <col min="5645" max="5645" width="10.140625" style="139" customWidth="1"/>
    <col min="5646" max="5646" width="12.5703125" style="139" customWidth="1"/>
    <col min="5647" max="5647" width="11" style="139" customWidth="1"/>
    <col min="5648" max="5648" width="10.140625" style="139" customWidth="1"/>
    <col min="5649" max="5650" width="10.7109375" style="139" customWidth="1"/>
    <col min="5651" max="5651" width="9.140625" style="139"/>
    <col min="5652" max="5652" width="12.85546875" style="139" customWidth="1"/>
    <col min="5653" max="5653" width="23.42578125" style="139" customWidth="1"/>
    <col min="5654" max="5655" width="9.140625" style="139"/>
    <col min="5656" max="5656" width="10.5703125" style="139" bestFit="1" customWidth="1"/>
    <col min="5657" max="5657" width="11.28515625" style="139" customWidth="1"/>
    <col min="5658" max="5888" width="9.140625" style="139"/>
    <col min="5889" max="5889" width="89" style="139" customWidth="1"/>
    <col min="5890" max="5890" width="12.7109375" style="139" customWidth="1"/>
    <col min="5891" max="5891" width="12.85546875" style="139" customWidth="1"/>
    <col min="5892" max="5892" width="9.85546875" style="139" customWidth="1"/>
    <col min="5893" max="5893" width="12.140625" style="139" customWidth="1"/>
    <col min="5894" max="5894" width="11" style="139" customWidth="1"/>
    <col min="5895" max="5895" width="9.85546875" style="139" customWidth="1"/>
    <col min="5896" max="5896" width="12.5703125" style="139" customWidth="1"/>
    <col min="5897" max="5897" width="10.42578125" style="139" customWidth="1"/>
    <col min="5898" max="5898" width="10.85546875" style="139" customWidth="1"/>
    <col min="5899" max="5899" width="12.7109375" style="139" customWidth="1"/>
    <col min="5900" max="5900" width="9.5703125" style="139" customWidth="1"/>
    <col min="5901" max="5901" width="10.140625" style="139" customWidth="1"/>
    <col min="5902" max="5902" width="12.5703125" style="139" customWidth="1"/>
    <col min="5903" max="5903" width="11" style="139" customWidth="1"/>
    <col min="5904" max="5904" width="10.140625" style="139" customWidth="1"/>
    <col min="5905" max="5906" width="10.7109375" style="139" customWidth="1"/>
    <col min="5907" max="5907" width="9.140625" style="139"/>
    <col min="5908" max="5908" width="12.85546875" style="139" customWidth="1"/>
    <col min="5909" max="5909" width="23.42578125" style="139" customWidth="1"/>
    <col min="5910" max="5911" width="9.140625" style="139"/>
    <col min="5912" max="5912" width="10.5703125" style="139" bestFit="1" customWidth="1"/>
    <col min="5913" max="5913" width="11.28515625" style="139" customWidth="1"/>
    <col min="5914" max="6144" width="9.140625" style="139"/>
    <col min="6145" max="6145" width="89" style="139" customWidth="1"/>
    <col min="6146" max="6146" width="12.7109375" style="139" customWidth="1"/>
    <col min="6147" max="6147" width="12.85546875" style="139" customWidth="1"/>
    <col min="6148" max="6148" width="9.85546875" style="139" customWidth="1"/>
    <col min="6149" max="6149" width="12.140625" style="139" customWidth="1"/>
    <col min="6150" max="6150" width="11" style="139" customWidth="1"/>
    <col min="6151" max="6151" width="9.85546875" style="139" customWidth="1"/>
    <col min="6152" max="6152" width="12.5703125" style="139" customWidth="1"/>
    <col min="6153" max="6153" width="10.42578125" style="139" customWidth="1"/>
    <col min="6154" max="6154" width="10.85546875" style="139" customWidth="1"/>
    <col min="6155" max="6155" width="12.7109375" style="139" customWidth="1"/>
    <col min="6156" max="6156" width="9.5703125" style="139" customWidth="1"/>
    <col min="6157" max="6157" width="10.140625" style="139" customWidth="1"/>
    <col min="6158" max="6158" width="12.5703125" style="139" customWidth="1"/>
    <col min="6159" max="6159" width="11" style="139" customWidth="1"/>
    <col min="6160" max="6160" width="10.140625" style="139" customWidth="1"/>
    <col min="6161" max="6162" width="10.7109375" style="139" customWidth="1"/>
    <col min="6163" max="6163" width="9.140625" style="139"/>
    <col min="6164" max="6164" width="12.85546875" style="139" customWidth="1"/>
    <col min="6165" max="6165" width="23.42578125" style="139" customWidth="1"/>
    <col min="6166" max="6167" width="9.140625" style="139"/>
    <col min="6168" max="6168" width="10.5703125" style="139" bestFit="1" customWidth="1"/>
    <col min="6169" max="6169" width="11.28515625" style="139" customWidth="1"/>
    <col min="6170" max="6400" width="9.140625" style="139"/>
    <col min="6401" max="6401" width="89" style="139" customWidth="1"/>
    <col min="6402" max="6402" width="12.7109375" style="139" customWidth="1"/>
    <col min="6403" max="6403" width="12.85546875" style="139" customWidth="1"/>
    <col min="6404" max="6404" width="9.85546875" style="139" customWidth="1"/>
    <col min="6405" max="6405" width="12.140625" style="139" customWidth="1"/>
    <col min="6406" max="6406" width="11" style="139" customWidth="1"/>
    <col min="6407" max="6407" width="9.85546875" style="139" customWidth="1"/>
    <col min="6408" max="6408" width="12.5703125" style="139" customWidth="1"/>
    <col min="6409" max="6409" width="10.42578125" style="139" customWidth="1"/>
    <col min="6410" max="6410" width="10.85546875" style="139" customWidth="1"/>
    <col min="6411" max="6411" width="12.7109375" style="139" customWidth="1"/>
    <col min="6412" max="6412" width="9.5703125" style="139" customWidth="1"/>
    <col min="6413" max="6413" width="10.140625" style="139" customWidth="1"/>
    <col min="6414" max="6414" width="12.5703125" style="139" customWidth="1"/>
    <col min="6415" max="6415" width="11" style="139" customWidth="1"/>
    <col min="6416" max="6416" width="10.140625" style="139" customWidth="1"/>
    <col min="6417" max="6418" width="10.7109375" style="139" customWidth="1"/>
    <col min="6419" max="6419" width="9.140625" style="139"/>
    <col min="6420" max="6420" width="12.85546875" style="139" customWidth="1"/>
    <col min="6421" max="6421" width="23.42578125" style="139" customWidth="1"/>
    <col min="6422" max="6423" width="9.140625" style="139"/>
    <col min="6424" max="6424" width="10.5703125" style="139" bestFit="1" customWidth="1"/>
    <col min="6425" max="6425" width="11.28515625" style="139" customWidth="1"/>
    <col min="6426" max="6656" width="9.140625" style="139"/>
    <col min="6657" max="6657" width="89" style="139" customWidth="1"/>
    <col min="6658" max="6658" width="12.7109375" style="139" customWidth="1"/>
    <col min="6659" max="6659" width="12.85546875" style="139" customWidth="1"/>
    <col min="6660" max="6660" width="9.85546875" style="139" customWidth="1"/>
    <col min="6661" max="6661" width="12.140625" style="139" customWidth="1"/>
    <col min="6662" max="6662" width="11" style="139" customWidth="1"/>
    <col min="6663" max="6663" width="9.85546875" style="139" customWidth="1"/>
    <col min="6664" max="6664" width="12.5703125" style="139" customWidth="1"/>
    <col min="6665" max="6665" width="10.42578125" style="139" customWidth="1"/>
    <col min="6666" max="6666" width="10.85546875" style="139" customWidth="1"/>
    <col min="6667" max="6667" width="12.7109375" style="139" customWidth="1"/>
    <col min="6668" max="6668" width="9.5703125" style="139" customWidth="1"/>
    <col min="6669" max="6669" width="10.140625" style="139" customWidth="1"/>
    <col min="6670" max="6670" width="12.5703125" style="139" customWidth="1"/>
    <col min="6671" max="6671" width="11" style="139" customWidth="1"/>
    <col min="6672" max="6672" width="10.140625" style="139" customWidth="1"/>
    <col min="6673" max="6674" width="10.7109375" style="139" customWidth="1"/>
    <col min="6675" max="6675" width="9.140625" style="139"/>
    <col min="6676" max="6676" width="12.85546875" style="139" customWidth="1"/>
    <col min="6677" max="6677" width="23.42578125" style="139" customWidth="1"/>
    <col min="6678" max="6679" width="9.140625" style="139"/>
    <col min="6680" max="6680" width="10.5703125" style="139" bestFit="1" customWidth="1"/>
    <col min="6681" max="6681" width="11.28515625" style="139" customWidth="1"/>
    <col min="6682" max="6912" width="9.140625" style="139"/>
    <col min="6913" max="6913" width="89" style="139" customWidth="1"/>
    <col min="6914" max="6914" width="12.7109375" style="139" customWidth="1"/>
    <col min="6915" max="6915" width="12.85546875" style="139" customWidth="1"/>
    <col min="6916" max="6916" width="9.85546875" style="139" customWidth="1"/>
    <col min="6917" max="6917" width="12.140625" style="139" customWidth="1"/>
    <col min="6918" max="6918" width="11" style="139" customWidth="1"/>
    <col min="6919" max="6919" width="9.85546875" style="139" customWidth="1"/>
    <col min="6920" max="6920" width="12.5703125" style="139" customWidth="1"/>
    <col min="6921" max="6921" width="10.42578125" style="139" customWidth="1"/>
    <col min="6922" max="6922" width="10.85546875" style="139" customWidth="1"/>
    <col min="6923" max="6923" width="12.7109375" style="139" customWidth="1"/>
    <col min="6924" max="6924" width="9.5703125" style="139" customWidth="1"/>
    <col min="6925" max="6925" width="10.140625" style="139" customWidth="1"/>
    <col min="6926" max="6926" width="12.5703125" style="139" customWidth="1"/>
    <col min="6927" max="6927" width="11" style="139" customWidth="1"/>
    <col min="6928" max="6928" width="10.140625" style="139" customWidth="1"/>
    <col min="6929" max="6930" width="10.7109375" style="139" customWidth="1"/>
    <col min="6931" max="6931" width="9.140625" style="139"/>
    <col min="6932" max="6932" width="12.85546875" style="139" customWidth="1"/>
    <col min="6933" max="6933" width="23.42578125" style="139" customWidth="1"/>
    <col min="6934" max="6935" width="9.140625" style="139"/>
    <col min="6936" max="6936" width="10.5703125" style="139" bestFit="1" customWidth="1"/>
    <col min="6937" max="6937" width="11.28515625" style="139" customWidth="1"/>
    <col min="6938" max="7168" width="9.140625" style="139"/>
    <col min="7169" max="7169" width="89" style="139" customWidth="1"/>
    <col min="7170" max="7170" width="12.7109375" style="139" customWidth="1"/>
    <col min="7171" max="7171" width="12.85546875" style="139" customWidth="1"/>
    <col min="7172" max="7172" width="9.85546875" style="139" customWidth="1"/>
    <col min="7173" max="7173" width="12.140625" style="139" customWidth="1"/>
    <col min="7174" max="7174" width="11" style="139" customWidth="1"/>
    <col min="7175" max="7175" width="9.85546875" style="139" customWidth="1"/>
    <col min="7176" max="7176" width="12.5703125" style="139" customWidth="1"/>
    <col min="7177" max="7177" width="10.42578125" style="139" customWidth="1"/>
    <col min="7178" max="7178" width="10.85546875" style="139" customWidth="1"/>
    <col min="7179" max="7179" width="12.7109375" style="139" customWidth="1"/>
    <col min="7180" max="7180" width="9.5703125" style="139" customWidth="1"/>
    <col min="7181" max="7181" width="10.140625" style="139" customWidth="1"/>
    <col min="7182" max="7182" width="12.5703125" style="139" customWidth="1"/>
    <col min="7183" max="7183" width="11" style="139" customWidth="1"/>
    <col min="7184" max="7184" width="10.140625" style="139" customWidth="1"/>
    <col min="7185" max="7186" width="10.7109375" style="139" customWidth="1"/>
    <col min="7187" max="7187" width="9.140625" style="139"/>
    <col min="7188" max="7188" width="12.85546875" style="139" customWidth="1"/>
    <col min="7189" max="7189" width="23.42578125" style="139" customWidth="1"/>
    <col min="7190" max="7191" width="9.140625" style="139"/>
    <col min="7192" max="7192" width="10.5703125" style="139" bestFit="1" customWidth="1"/>
    <col min="7193" max="7193" width="11.28515625" style="139" customWidth="1"/>
    <col min="7194" max="7424" width="9.140625" style="139"/>
    <col min="7425" max="7425" width="89" style="139" customWidth="1"/>
    <col min="7426" max="7426" width="12.7109375" style="139" customWidth="1"/>
    <col min="7427" max="7427" width="12.85546875" style="139" customWidth="1"/>
    <col min="7428" max="7428" width="9.85546875" style="139" customWidth="1"/>
    <col min="7429" max="7429" width="12.140625" style="139" customWidth="1"/>
    <col min="7430" max="7430" width="11" style="139" customWidth="1"/>
    <col min="7431" max="7431" width="9.85546875" style="139" customWidth="1"/>
    <col min="7432" max="7432" width="12.5703125" style="139" customWidth="1"/>
    <col min="7433" max="7433" width="10.42578125" style="139" customWidth="1"/>
    <col min="7434" max="7434" width="10.85546875" style="139" customWidth="1"/>
    <col min="7435" max="7435" width="12.7109375" style="139" customWidth="1"/>
    <col min="7436" max="7436" width="9.5703125" style="139" customWidth="1"/>
    <col min="7437" max="7437" width="10.140625" style="139" customWidth="1"/>
    <col min="7438" max="7438" width="12.5703125" style="139" customWidth="1"/>
    <col min="7439" max="7439" width="11" style="139" customWidth="1"/>
    <col min="7440" max="7440" width="10.140625" style="139" customWidth="1"/>
    <col min="7441" max="7442" width="10.7109375" style="139" customWidth="1"/>
    <col min="7443" max="7443" width="9.140625" style="139"/>
    <col min="7444" max="7444" width="12.85546875" style="139" customWidth="1"/>
    <col min="7445" max="7445" width="23.42578125" style="139" customWidth="1"/>
    <col min="7446" max="7447" width="9.140625" style="139"/>
    <col min="7448" max="7448" width="10.5703125" style="139" bestFit="1" customWidth="1"/>
    <col min="7449" max="7449" width="11.28515625" style="139" customWidth="1"/>
    <col min="7450" max="7680" width="9.140625" style="139"/>
    <col min="7681" max="7681" width="89" style="139" customWidth="1"/>
    <col min="7682" max="7682" width="12.7109375" style="139" customWidth="1"/>
    <col min="7683" max="7683" width="12.85546875" style="139" customWidth="1"/>
    <col min="7684" max="7684" width="9.85546875" style="139" customWidth="1"/>
    <col min="7685" max="7685" width="12.140625" style="139" customWidth="1"/>
    <col min="7686" max="7686" width="11" style="139" customWidth="1"/>
    <col min="7687" max="7687" width="9.85546875" style="139" customWidth="1"/>
    <col min="7688" max="7688" width="12.5703125" style="139" customWidth="1"/>
    <col min="7689" max="7689" width="10.42578125" style="139" customWidth="1"/>
    <col min="7690" max="7690" width="10.85546875" style="139" customWidth="1"/>
    <col min="7691" max="7691" width="12.7109375" style="139" customWidth="1"/>
    <col min="7692" max="7692" width="9.5703125" style="139" customWidth="1"/>
    <col min="7693" max="7693" width="10.140625" style="139" customWidth="1"/>
    <col min="7694" max="7694" width="12.5703125" style="139" customWidth="1"/>
    <col min="7695" max="7695" width="11" style="139" customWidth="1"/>
    <col min="7696" max="7696" width="10.140625" style="139" customWidth="1"/>
    <col min="7697" max="7698" width="10.7109375" style="139" customWidth="1"/>
    <col min="7699" max="7699" width="9.140625" style="139"/>
    <col min="7700" max="7700" width="12.85546875" style="139" customWidth="1"/>
    <col min="7701" max="7701" width="23.42578125" style="139" customWidth="1"/>
    <col min="7702" max="7703" width="9.140625" style="139"/>
    <col min="7704" max="7704" width="10.5703125" style="139" bestFit="1" customWidth="1"/>
    <col min="7705" max="7705" width="11.28515625" style="139" customWidth="1"/>
    <col min="7706" max="7936" width="9.140625" style="139"/>
    <col min="7937" max="7937" width="89" style="139" customWidth="1"/>
    <col min="7938" max="7938" width="12.7109375" style="139" customWidth="1"/>
    <col min="7939" max="7939" width="12.85546875" style="139" customWidth="1"/>
    <col min="7940" max="7940" width="9.85546875" style="139" customWidth="1"/>
    <col min="7941" max="7941" width="12.140625" style="139" customWidth="1"/>
    <col min="7942" max="7942" width="11" style="139" customWidth="1"/>
    <col min="7943" max="7943" width="9.85546875" style="139" customWidth="1"/>
    <col min="7944" max="7944" width="12.5703125" style="139" customWidth="1"/>
    <col min="7945" max="7945" width="10.42578125" style="139" customWidth="1"/>
    <col min="7946" max="7946" width="10.85546875" style="139" customWidth="1"/>
    <col min="7947" max="7947" width="12.7109375" style="139" customWidth="1"/>
    <col min="7948" max="7948" width="9.5703125" style="139" customWidth="1"/>
    <col min="7949" max="7949" width="10.140625" style="139" customWidth="1"/>
    <col min="7950" max="7950" width="12.5703125" style="139" customWidth="1"/>
    <col min="7951" max="7951" width="11" style="139" customWidth="1"/>
    <col min="7952" max="7952" width="10.140625" style="139" customWidth="1"/>
    <col min="7953" max="7954" width="10.7109375" style="139" customWidth="1"/>
    <col min="7955" max="7955" width="9.140625" style="139"/>
    <col min="7956" max="7956" width="12.85546875" style="139" customWidth="1"/>
    <col min="7957" max="7957" width="23.42578125" style="139" customWidth="1"/>
    <col min="7958" max="7959" width="9.140625" style="139"/>
    <col min="7960" max="7960" width="10.5703125" style="139" bestFit="1" customWidth="1"/>
    <col min="7961" max="7961" width="11.28515625" style="139" customWidth="1"/>
    <col min="7962" max="8192" width="9.140625" style="139"/>
    <col min="8193" max="8193" width="89" style="139" customWidth="1"/>
    <col min="8194" max="8194" width="12.7109375" style="139" customWidth="1"/>
    <col min="8195" max="8195" width="12.85546875" style="139" customWidth="1"/>
    <col min="8196" max="8196" width="9.85546875" style="139" customWidth="1"/>
    <col min="8197" max="8197" width="12.140625" style="139" customWidth="1"/>
    <col min="8198" max="8198" width="11" style="139" customWidth="1"/>
    <col min="8199" max="8199" width="9.85546875" style="139" customWidth="1"/>
    <col min="8200" max="8200" width="12.5703125" style="139" customWidth="1"/>
    <col min="8201" max="8201" width="10.42578125" style="139" customWidth="1"/>
    <col min="8202" max="8202" width="10.85546875" style="139" customWidth="1"/>
    <col min="8203" max="8203" width="12.7109375" style="139" customWidth="1"/>
    <col min="8204" max="8204" width="9.5703125" style="139" customWidth="1"/>
    <col min="8205" max="8205" width="10.140625" style="139" customWidth="1"/>
    <col min="8206" max="8206" width="12.5703125" style="139" customWidth="1"/>
    <col min="8207" max="8207" width="11" style="139" customWidth="1"/>
    <col min="8208" max="8208" width="10.140625" style="139" customWidth="1"/>
    <col min="8209" max="8210" width="10.7109375" style="139" customWidth="1"/>
    <col min="8211" max="8211" width="9.140625" style="139"/>
    <col min="8212" max="8212" width="12.85546875" style="139" customWidth="1"/>
    <col min="8213" max="8213" width="23.42578125" style="139" customWidth="1"/>
    <col min="8214" max="8215" width="9.140625" style="139"/>
    <col min="8216" max="8216" width="10.5703125" style="139" bestFit="1" customWidth="1"/>
    <col min="8217" max="8217" width="11.28515625" style="139" customWidth="1"/>
    <col min="8218" max="8448" width="9.140625" style="139"/>
    <col min="8449" max="8449" width="89" style="139" customWidth="1"/>
    <col min="8450" max="8450" width="12.7109375" style="139" customWidth="1"/>
    <col min="8451" max="8451" width="12.85546875" style="139" customWidth="1"/>
    <col min="8452" max="8452" width="9.85546875" style="139" customWidth="1"/>
    <col min="8453" max="8453" width="12.140625" style="139" customWidth="1"/>
    <col min="8454" max="8454" width="11" style="139" customWidth="1"/>
    <col min="8455" max="8455" width="9.85546875" style="139" customWidth="1"/>
    <col min="8456" max="8456" width="12.5703125" style="139" customWidth="1"/>
    <col min="8457" max="8457" width="10.42578125" style="139" customWidth="1"/>
    <col min="8458" max="8458" width="10.85546875" style="139" customWidth="1"/>
    <col min="8459" max="8459" width="12.7109375" style="139" customWidth="1"/>
    <col min="8460" max="8460" width="9.5703125" style="139" customWidth="1"/>
    <col min="8461" max="8461" width="10.140625" style="139" customWidth="1"/>
    <col min="8462" max="8462" width="12.5703125" style="139" customWidth="1"/>
    <col min="8463" max="8463" width="11" style="139" customWidth="1"/>
    <col min="8464" max="8464" width="10.140625" style="139" customWidth="1"/>
    <col min="8465" max="8466" width="10.7109375" style="139" customWidth="1"/>
    <col min="8467" max="8467" width="9.140625" style="139"/>
    <col min="8468" max="8468" width="12.85546875" style="139" customWidth="1"/>
    <col min="8469" max="8469" width="23.42578125" style="139" customWidth="1"/>
    <col min="8470" max="8471" width="9.140625" style="139"/>
    <col min="8472" max="8472" width="10.5703125" style="139" bestFit="1" customWidth="1"/>
    <col min="8473" max="8473" width="11.28515625" style="139" customWidth="1"/>
    <col min="8474" max="8704" width="9.140625" style="139"/>
    <col min="8705" max="8705" width="89" style="139" customWidth="1"/>
    <col min="8706" max="8706" width="12.7109375" style="139" customWidth="1"/>
    <col min="8707" max="8707" width="12.85546875" style="139" customWidth="1"/>
    <col min="8708" max="8708" width="9.85546875" style="139" customWidth="1"/>
    <col min="8709" max="8709" width="12.140625" style="139" customWidth="1"/>
    <col min="8710" max="8710" width="11" style="139" customWidth="1"/>
    <col min="8711" max="8711" width="9.85546875" style="139" customWidth="1"/>
    <col min="8712" max="8712" width="12.5703125" style="139" customWidth="1"/>
    <col min="8713" max="8713" width="10.42578125" style="139" customWidth="1"/>
    <col min="8714" max="8714" width="10.85546875" style="139" customWidth="1"/>
    <col min="8715" max="8715" width="12.7109375" style="139" customWidth="1"/>
    <col min="8716" max="8716" width="9.5703125" style="139" customWidth="1"/>
    <col min="8717" max="8717" width="10.140625" style="139" customWidth="1"/>
    <col min="8718" max="8718" width="12.5703125" style="139" customWidth="1"/>
    <col min="8719" max="8719" width="11" style="139" customWidth="1"/>
    <col min="8720" max="8720" width="10.140625" style="139" customWidth="1"/>
    <col min="8721" max="8722" width="10.7109375" style="139" customWidth="1"/>
    <col min="8723" max="8723" width="9.140625" style="139"/>
    <col min="8724" max="8724" width="12.85546875" style="139" customWidth="1"/>
    <col min="8725" max="8725" width="23.42578125" style="139" customWidth="1"/>
    <col min="8726" max="8727" width="9.140625" style="139"/>
    <col min="8728" max="8728" width="10.5703125" style="139" bestFit="1" customWidth="1"/>
    <col min="8729" max="8729" width="11.28515625" style="139" customWidth="1"/>
    <col min="8730" max="8960" width="9.140625" style="139"/>
    <col min="8961" max="8961" width="89" style="139" customWidth="1"/>
    <col min="8962" max="8962" width="12.7109375" style="139" customWidth="1"/>
    <col min="8963" max="8963" width="12.85546875" style="139" customWidth="1"/>
    <col min="8964" max="8964" width="9.85546875" style="139" customWidth="1"/>
    <col min="8965" max="8965" width="12.140625" style="139" customWidth="1"/>
    <col min="8966" max="8966" width="11" style="139" customWidth="1"/>
    <col min="8967" max="8967" width="9.85546875" style="139" customWidth="1"/>
    <col min="8968" max="8968" width="12.5703125" style="139" customWidth="1"/>
    <col min="8969" max="8969" width="10.42578125" style="139" customWidth="1"/>
    <col min="8970" max="8970" width="10.85546875" style="139" customWidth="1"/>
    <col min="8971" max="8971" width="12.7109375" style="139" customWidth="1"/>
    <col min="8972" max="8972" width="9.5703125" style="139" customWidth="1"/>
    <col min="8973" max="8973" width="10.140625" style="139" customWidth="1"/>
    <col min="8974" max="8974" width="12.5703125" style="139" customWidth="1"/>
    <col min="8975" max="8975" width="11" style="139" customWidth="1"/>
    <col min="8976" max="8976" width="10.140625" style="139" customWidth="1"/>
    <col min="8977" max="8978" width="10.7109375" style="139" customWidth="1"/>
    <col min="8979" max="8979" width="9.140625" style="139"/>
    <col min="8980" max="8980" width="12.85546875" style="139" customWidth="1"/>
    <col min="8981" max="8981" width="23.42578125" style="139" customWidth="1"/>
    <col min="8982" max="8983" width="9.140625" style="139"/>
    <col min="8984" max="8984" width="10.5703125" style="139" bestFit="1" customWidth="1"/>
    <col min="8985" max="8985" width="11.28515625" style="139" customWidth="1"/>
    <col min="8986" max="9216" width="9.140625" style="139"/>
    <col min="9217" max="9217" width="89" style="139" customWidth="1"/>
    <col min="9218" max="9218" width="12.7109375" style="139" customWidth="1"/>
    <col min="9219" max="9219" width="12.85546875" style="139" customWidth="1"/>
    <col min="9220" max="9220" width="9.85546875" style="139" customWidth="1"/>
    <col min="9221" max="9221" width="12.140625" style="139" customWidth="1"/>
    <col min="9222" max="9222" width="11" style="139" customWidth="1"/>
    <col min="9223" max="9223" width="9.85546875" style="139" customWidth="1"/>
    <col min="9224" max="9224" width="12.5703125" style="139" customWidth="1"/>
    <col min="9225" max="9225" width="10.42578125" style="139" customWidth="1"/>
    <col min="9226" max="9226" width="10.85546875" style="139" customWidth="1"/>
    <col min="9227" max="9227" width="12.7109375" style="139" customWidth="1"/>
    <col min="9228" max="9228" width="9.5703125" style="139" customWidth="1"/>
    <col min="9229" max="9229" width="10.140625" style="139" customWidth="1"/>
    <col min="9230" max="9230" width="12.5703125" style="139" customWidth="1"/>
    <col min="9231" max="9231" width="11" style="139" customWidth="1"/>
    <col min="9232" max="9232" width="10.140625" style="139" customWidth="1"/>
    <col min="9233" max="9234" width="10.7109375" style="139" customWidth="1"/>
    <col min="9235" max="9235" width="9.140625" style="139"/>
    <col min="9236" max="9236" width="12.85546875" style="139" customWidth="1"/>
    <col min="9237" max="9237" width="23.42578125" style="139" customWidth="1"/>
    <col min="9238" max="9239" width="9.140625" style="139"/>
    <col min="9240" max="9240" width="10.5703125" style="139" bestFit="1" customWidth="1"/>
    <col min="9241" max="9241" width="11.28515625" style="139" customWidth="1"/>
    <col min="9242" max="9472" width="9.140625" style="139"/>
    <col min="9473" max="9473" width="89" style="139" customWidth="1"/>
    <col min="9474" max="9474" width="12.7109375" style="139" customWidth="1"/>
    <col min="9475" max="9475" width="12.85546875" style="139" customWidth="1"/>
    <col min="9476" max="9476" width="9.85546875" style="139" customWidth="1"/>
    <col min="9477" max="9477" width="12.140625" style="139" customWidth="1"/>
    <col min="9478" max="9478" width="11" style="139" customWidth="1"/>
    <col min="9479" max="9479" width="9.85546875" style="139" customWidth="1"/>
    <col min="9480" max="9480" width="12.5703125" style="139" customWidth="1"/>
    <col min="9481" max="9481" width="10.42578125" style="139" customWidth="1"/>
    <col min="9482" max="9482" width="10.85546875" style="139" customWidth="1"/>
    <col min="9483" max="9483" width="12.7109375" style="139" customWidth="1"/>
    <col min="9484" max="9484" width="9.5703125" style="139" customWidth="1"/>
    <col min="9485" max="9485" width="10.140625" style="139" customWidth="1"/>
    <col min="9486" max="9486" width="12.5703125" style="139" customWidth="1"/>
    <col min="9487" max="9487" width="11" style="139" customWidth="1"/>
    <col min="9488" max="9488" width="10.140625" style="139" customWidth="1"/>
    <col min="9489" max="9490" width="10.7109375" style="139" customWidth="1"/>
    <col min="9491" max="9491" width="9.140625" style="139"/>
    <col min="9492" max="9492" width="12.85546875" style="139" customWidth="1"/>
    <col min="9493" max="9493" width="23.42578125" style="139" customWidth="1"/>
    <col min="9494" max="9495" width="9.140625" style="139"/>
    <col min="9496" max="9496" width="10.5703125" style="139" bestFit="1" customWidth="1"/>
    <col min="9497" max="9497" width="11.28515625" style="139" customWidth="1"/>
    <col min="9498" max="9728" width="9.140625" style="139"/>
    <col min="9729" max="9729" width="89" style="139" customWidth="1"/>
    <col min="9730" max="9730" width="12.7109375" style="139" customWidth="1"/>
    <col min="9731" max="9731" width="12.85546875" style="139" customWidth="1"/>
    <col min="9732" max="9732" width="9.85546875" style="139" customWidth="1"/>
    <col min="9733" max="9733" width="12.140625" style="139" customWidth="1"/>
    <col min="9734" max="9734" width="11" style="139" customWidth="1"/>
    <col min="9735" max="9735" width="9.85546875" style="139" customWidth="1"/>
    <col min="9736" max="9736" width="12.5703125" style="139" customWidth="1"/>
    <col min="9737" max="9737" width="10.42578125" style="139" customWidth="1"/>
    <col min="9738" max="9738" width="10.85546875" style="139" customWidth="1"/>
    <col min="9739" max="9739" width="12.7109375" style="139" customWidth="1"/>
    <col min="9740" max="9740" width="9.5703125" style="139" customWidth="1"/>
    <col min="9741" max="9741" width="10.140625" style="139" customWidth="1"/>
    <col min="9742" max="9742" width="12.5703125" style="139" customWidth="1"/>
    <col min="9743" max="9743" width="11" style="139" customWidth="1"/>
    <col min="9744" max="9744" width="10.140625" style="139" customWidth="1"/>
    <col min="9745" max="9746" width="10.7109375" style="139" customWidth="1"/>
    <col min="9747" max="9747" width="9.140625" style="139"/>
    <col min="9748" max="9748" width="12.85546875" style="139" customWidth="1"/>
    <col min="9749" max="9749" width="23.42578125" style="139" customWidth="1"/>
    <col min="9750" max="9751" width="9.140625" style="139"/>
    <col min="9752" max="9752" width="10.5703125" style="139" bestFit="1" customWidth="1"/>
    <col min="9753" max="9753" width="11.28515625" style="139" customWidth="1"/>
    <col min="9754" max="9984" width="9.140625" style="139"/>
    <col min="9985" max="9985" width="89" style="139" customWidth="1"/>
    <col min="9986" max="9986" width="12.7109375" style="139" customWidth="1"/>
    <col min="9987" max="9987" width="12.85546875" style="139" customWidth="1"/>
    <col min="9988" max="9988" width="9.85546875" style="139" customWidth="1"/>
    <col min="9989" max="9989" width="12.140625" style="139" customWidth="1"/>
    <col min="9990" max="9990" width="11" style="139" customWidth="1"/>
    <col min="9991" max="9991" width="9.85546875" style="139" customWidth="1"/>
    <col min="9992" max="9992" width="12.5703125" style="139" customWidth="1"/>
    <col min="9993" max="9993" width="10.42578125" style="139" customWidth="1"/>
    <col min="9994" max="9994" width="10.85546875" style="139" customWidth="1"/>
    <col min="9995" max="9995" width="12.7109375" style="139" customWidth="1"/>
    <col min="9996" max="9996" width="9.5703125" style="139" customWidth="1"/>
    <col min="9997" max="9997" width="10.140625" style="139" customWidth="1"/>
    <col min="9998" max="9998" width="12.5703125" style="139" customWidth="1"/>
    <col min="9999" max="9999" width="11" style="139" customWidth="1"/>
    <col min="10000" max="10000" width="10.140625" style="139" customWidth="1"/>
    <col min="10001" max="10002" width="10.7109375" style="139" customWidth="1"/>
    <col min="10003" max="10003" width="9.140625" style="139"/>
    <col min="10004" max="10004" width="12.85546875" style="139" customWidth="1"/>
    <col min="10005" max="10005" width="23.42578125" style="139" customWidth="1"/>
    <col min="10006" max="10007" width="9.140625" style="139"/>
    <col min="10008" max="10008" width="10.5703125" style="139" bestFit="1" customWidth="1"/>
    <col min="10009" max="10009" width="11.28515625" style="139" customWidth="1"/>
    <col min="10010" max="10240" width="9.140625" style="139"/>
    <col min="10241" max="10241" width="89" style="139" customWidth="1"/>
    <col min="10242" max="10242" width="12.7109375" style="139" customWidth="1"/>
    <col min="10243" max="10243" width="12.85546875" style="139" customWidth="1"/>
    <col min="10244" max="10244" width="9.85546875" style="139" customWidth="1"/>
    <col min="10245" max="10245" width="12.140625" style="139" customWidth="1"/>
    <col min="10246" max="10246" width="11" style="139" customWidth="1"/>
    <col min="10247" max="10247" width="9.85546875" style="139" customWidth="1"/>
    <col min="10248" max="10248" width="12.5703125" style="139" customWidth="1"/>
    <col min="10249" max="10249" width="10.42578125" style="139" customWidth="1"/>
    <col min="10250" max="10250" width="10.85546875" style="139" customWidth="1"/>
    <col min="10251" max="10251" width="12.7109375" style="139" customWidth="1"/>
    <col min="10252" max="10252" width="9.5703125" style="139" customWidth="1"/>
    <col min="10253" max="10253" width="10.140625" style="139" customWidth="1"/>
    <col min="10254" max="10254" width="12.5703125" style="139" customWidth="1"/>
    <col min="10255" max="10255" width="11" style="139" customWidth="1"/>
    <col min="10256" max="10256" width="10.140625" style="139" customWidth="1"/>
    <col min="10257" max="10258" width="10.7109375" style="139" customWidth="1"/>
    <col min="10259" max="10259" width="9.140625" style="139"/>
    <col min="10260" max="10260" width="12.85546875" style="139" customWidth="1"/>
    <col min="10261" max="10261" width="23.42578125" style="139" customWidth="1"/>
    <col min="10262" max="10263" width="9.140625" style="139"/>
    <col min="10264" max="10264" width="10.5703125" style="139" bestFit="1" customWidth="1"/>
    <col min="10265" max="10265" width="11.28515625" style="139" customWidth="1"/>
    <col min="10266" max="10496" width="9.140625" style="139"/>
    <col min="10497" max="10497" width="89" style="139" customWidth="1"/>
    <col min="10498" max="10498" width="12.7109375" style="139" customWidth="1"/>
    <col min="10499" max="10499" width="12.85546875" style="139" customWidth="1"/>
    <col min="10500" max="10500" width="9.85546875" style="139" customWidth="1"/>
    <col min="10501" max="10501" width="12.140625" style="139" customWidth="1"/>
    <col min="10502" max="10502" width="11" style="139" customWidth="1"/>
    <col min="10503" max="10503" width="9.85546875" style="139" customWidth="1"/>
    <col min="10504" max="10504" width="12.5703125" style="139" customWidth="1"/>
    <col min="10505" max="10505" width="10.42578125" style="139" customWidth="1"/>
    <col min="10506" max="10506" width="10.85546875" style="139" customWidth="1"/>
    <col min="10507" max="10507" width="12.7109375" style="139" customWidth="1"/>
    <col min="10508" max="10508" width="9.5703125" style="139" customWidth="1"/>
    <col min="10509" max="10509" width="10.140625" style="139" customWidth="1"/>
    <col min="10510" max="10510" width="12.5703125" style="139" customWidth="1"/>
    <col min="10511" max="10511" width="11" style="139" customWidth="1"/>
    <col min="10512" max="10512" width="10.140625" style="139" customWidth="1"/>
    <col min="10513" max="10514" width="10.7109375" style="139" customWidth="1"/>
    <col min="10515" max="10515" width="9.140625" style="139"/>
    <col min="10516" max="10516" width="12.85546875" style="139" customWidth="1"/>
    <col min="10517" max="10517" width="23.42578125" style="139" customWidth="1"/>
    <col min="10518" max="10519" width="9.140625" style="139"/>
    <col min="10520" max="10520" width="10.5703125" style="139" bestFit="1" customWidth="1"/>
    <col min="10521" max="10521" width="11.28515625" style="139" customWidth="1"/>
    <col min="10522" max="10752" width="9.140625" style="139"/>
    <col min="10753" max="10753" width="89" style="139" customWidth="1"/>
    <col min="10754" max="10754" width="12.7109375" style="139" customWidth="1"/>
    <col min="10755" max="10755" width="12.85546875" style="139" customWidth="1"/>
    <col min="10756" max="10756" width="9.85546875" style="139" customWidth="1"/>
    <col min="10757" max="10757" width="12.140625" style="139" customWidth="1"/>
    <col min="10758" max="10758" width="11" style="139" customWidth="1"/>
    <col min="10759" max="10759" width="9.85546875" style="139" customWidth="1"/>
    <col min="10760" max="10760" width="12.5703125" style="139" customWidth="1"/>
    <col min="10761" max="10761" width="10.42578125" style="139" customWidth="1"/>
    <col min="10762" max="10762" width="10.85546875" style="139" customWidth="1"/>
    <col min="10763" max="10763" width="12.7109375" style="139" customWidth="1"/>
    <col min="10764" max="10764" width="9.5703125" style="139" customWidth="1"/>
    <col min="10765" max="10765" width="10.140625" style="139" customWidth="1"/>
    <col min="10766" max="10766" width="12.5703125" style="139" customWidth="1"/>
    <col min="10767" max="10767" width="11" style="139" customWidth="1"/>
    <col min="10768" max="10768" width="10.140625" style="139" customWidth="1"/>
    <col min="10769" max="10770" width="10.7109375" style="139" customWidth="1"/>
    <col min="10771" max="10771" width="9.140625" style="139"/>
    <col min="10772" max="10772" width="12.85546875" style="139" customWidth="1"/>
    <col min="10773" max="10773" width="23.42578125" style="139" customWidth="1"/>
    <col min="10774" max="10775" width="9.140625" style="139"/>
    <col min="10776" max="10776" width="10.5703125" style="139" bestFit="1" customWidth="1"/>
    <col min="10777" max="10777" width="11.28515625" style="139" customWidth="1"/>
    <col min="10778" max="11008" width="9.140625" style="139"/>
    <col min="11009" max="11009" width="89" style="139" customWidth="1"/>
    <col min="11010" max="11010" width="12.7109375" style="139" customWidth="1"/>
    <col min="11011" max="11011" width="12.85546875" style="139" customWidth="1"/>
    <col min="11012" max="11012" width="9.85546875" style="139" customWidth="1"/>
    <col min="11013" max="11013" width="12.140625" style="139" customWidth="1"/>
    <col min="11014" max="11014" width="11" style="139" customWidth="1"/>
    <col min="11015" max="11015" width="9.85546875" style="139" customWidth="1"/>
    <col min="11016" max="11016" width="12.5703125" style="139" customWidth="1"/>
    <col min="11017" max="11017" width="10.42578125" style="139" customWidth="1"/>
    <col min="11018" max="11018" width="10.85546875" style="139" customWidth="1"/>
    <col min="11019" max="11019" width="12.7109375" style="139" customWidth="1"/>
    <col min="11020" max="11020" width="9.5703125" style="139" customWidth="1"/>
    <col min="11021" max="11021" width="10.140625" style="139" customWidth="1"/>
    <col min="11022" max="11022" width="12.5703125" style="139" customWidth="1"/>
    <col min="11023" max="11023" width="11" style="139" customWidth="1"/>
    <col min="11024" max="11024" width="10.140625" style="139" customWidth="1"/>
    <col min="11025" max="11026" width="10.7109375" style="139" customWidth="1"/>
    <col min="11027" max="11027" width="9.140625" style="139"/>
    <col min="11028" max="11028" width="12.85546875" style="139" customWidth="1"/>
    <col min="11029" max="11029" width="23.42578125" style="139" customWidth="1"/>
    <col min="11030" max="11031" width="9.140625" style="139"/>
    <col min="11032" max="11032" width="10.5703125" style="139" bestFit="1" customWidth="1"/>
    <col min="11033" max="11033" width="11.28515625" style="139" customWidth="1"/>
    <col min="11034" max="11264" width="9.140625" style="139"/>
    <col min="11265" max="11265" width="89" style="139" customWidth="1"/>
    <col min="11266" max="11266" width="12.7109375" style="139" customWidth="1"/>
    <col min="11267" max="11267" width="12.85546875" style="139" customWidth="1"/>
    <col min="11268" max="11268" width="9.85546875" style="139" customWidth="1"/>
    <col min="11269" max="11269" width="12.140625" style="139" customWidth="1"/>
    <col min="11270" max="11270" width="11" style="139" customWidth="1"/>
    <col min="11271" max="11271" width="9.85546875" style="139" customWidth="1"/>
    <col min="11272" max="11272" width="12.5703125" style="139" customWidth="1"/>
    <col min="11273" max="11273" width="10.42578125" style="139" customWidth="1"/>
    <col min="11274" max="11274" width="10.85546875" style="139" customWidth="1"/>
    <col min="11275" max="11275" width="12.7109375" style="139" customWidth="1"/>
    <col min="11276" max="11276" width="9.5703125" style="139" customWidth="1"/>
    <col min="11277" max="11277" width="10.140625" style="139" customWidth="1"/>
    <col min="11278" max="11278" width="12.5703125" style="139" customWidth="1"/>
    <col min="11279" max="11279" width="11" style="139" customWidth="1"/>
    <col min="11280" max="11280" width="10.140625" style="139" customWidth="1"/>
    <col min="11281" max="11282" width="10.7109375" style="139" customWidth="1"/>
    <col min="11283" max="11283" width="9.140625" style="139"/>
    <col min="11284" max="11284" width="12.85546875" style="139" customWidth="1"/>
    <col min="11285" max="11285" width="23.42578125" style="139" customWidth="1"/>
    <col min="11286" max="11287" width="9.140625" style="139"/>
    <col min="11288" max="11288" width="10.5703125" style="139" bestFit="1" customWidth="1"/>
    <col min="11289" max="11289" width="11.28515625" style="139" customWidth="1"/>
    <col min="11290" max="11520" width="9.140625" style="139"/>
    <col min="11521" max="11521" width="89" style="139" customWidth="1"/>
    <col min="11522" max="11522" width="12.7109375" style="139" customWidth="1"/>
    <col min="11523" max="11523" width="12.85546875" style="139" customWidth="1"/>
    <col min="11524" max="11524" width="9.85546875" style="139" customWidth="1"/>
    <col min="11525" max="11525" width="12.140625" style="139" customWidth="1"/>
    <col min="11526" max="11526" width="11" style="139" customWidth="1"/>
    <col min="11527" max="11527" width="9.85546875" style="139" customWidth="1"/>
    <col min="11528" max="11528" width="12.5703125" style="139" customWidth="1"/>
    <col min="11529" max="11529" width="10.42578125" style="139" customWidth="1"/>
    <col min="11530" max="11530" width="10.85546875" style="139" customWidth="1"/>
    <col min="11531" max="11531" width="12.7109375" style="139" customWidth="1"/>
    <col min="11532" max="11532" width="9.5703125" style="139" customWidth="1"/>
    <col min="11533" max="11533" width="10.140625" style="139" customWidth="1"/>
    <col min="11534" max="11534" width="12.5703125" style="139" customWidth="1"/>
    <col min="11535" max="11535" width="11" style="139" customWidth="1"/>
    <col min="11536" max="11536" width="10.140625" style="139" customWidth="1"/>
    <col min="11537" max="11538" width="10.7109375" style="139" customWidth="1"/>
    <col min="11539" max="11539" width="9.140625" style="139"/>
    <col min="11540" max="11540" width="12.85546875" style="139" customWidth="1"/>
    <col min="11541" max="11541" width="23.42578125" style="139" customWidth="1"/>
    <col min="11542" max="11543" width="9.140625" style="139"/>
    <col min="11544" max="11544" width="10.5703125" style="139" bestFit="1" customWidth="1"/>
    <col min="11545" max="11545" width="11.28515625" style="139" customWidth="1"/>
    <col min="11546" max="11776" width="9.140625" style="139"/>
    <col min="11777" max="11777" width="89" style="139" customWidth="1"/>
    <col min="11778" max="11778" width="12.7109375" style="139" customWidth="1"/>
    <col min="11779" max="11779" width="12.85546875" style="139" customWidth="1"/>
    <col min="11780" max="11780" width="9.85546875" style="139" customWidth="1"/>
    <col min="11781" max="11781" width="12.140625" style="139" customWidth="1"/>
    <col min="11782" max="11782" width="11" style="139" customWidth="1"/>
    <col min="11783" max="11783" width="9.85546875" style="139" customWidth="1"/>
    <col min="11784" max="11784" width="12.5703125" style="139" customWidth="1"/>
    <col min="11785" max="11785" width="10.42578125" style="139" customWidth="1"/>
    <col min="11786" max="11786" width="10.85546875" style="139" customWidth="1"/>
    <col min="11787" max="11787" width="12.7109375" style="139" customWidth="1"/>
    <col min="11788" max="11788" width="9.5703125" style="139" customWidth="1"/>
    <col min="11789" max="11789" width="10.140625" style="139" customWidth="1"/>
    <col min="11790" max="11790" width="12.5703125" style="139" customWidth="1"/>
    <col min="11791" max="11791" width="11" style="139" customWidth="1"/>
    <col min="11792" max="11792" width="10.140625" style="139" customWidth="1"/>
    <col min="11793" max="11794" width="10.7109375" style="139" customWidth="1"/>
    <col min="11795" max="11795" width="9.140625" style="139"/>
    <col min="11796" max="11796" width="12.85546875" style="139" customWidth="1"/>
    <col min="11797" max="11797" width="23.42578125" style="139" customWidth="1"/>
    <col min="11798" max="11799" width="9.140625" style="139"/>
    <col min="11800" max="11800" width="10.5703125" style="139" bestFit="1" customWidth="1"/>
    <col min="11801" max="11801" width="11.28515625" style="139" customWidth="1"/>
    <col min="11802" max="12032" width="9.140625" style="139"/>
    <col min="12033" max="12033" width="89" style="139" customWidth="1"/>
    <col min="12034" max="12034" width="12.7109375" style="139" customWidth="1"/>
    <col min="12035" max="12035" width="12.85546875" style="139" customWidth="1"/>
    <col min="12036" max="12036" width="9.85546875" style="139" customWidth="1"/>
    <col min="12037" max="12037" width="12.140625" style="139" customWidth="1"/>
    <col min="12038" max="12038" width="11" style="139" customWidth="1"/>
    <col min="12039" max="12039" width="9.85546875" style="139" customWidth="1"/>
    <col min="12040" max="12040" width="12.5703125" style="139" customWidth="1"/>
    <col min="12041" max="12041" width="10.42578125" style="139" customWidth="1"/>
    <col min="12042" max="12042" width="10.85546875" style="139" customWidth="1"/>
    <col min="12043" max="12043" width="12.7109375" style="139" customWidth="1"/>
    <col min="12044" max="12044" width="9.5703125" style="139" customWidth="1"/>
    <col min="12045" max="12045" width="10.140625" style="139" customWidth="1"/>
    <col min="12046" max="12046" width="12.5703125" style="139" customWidth="1"/>
    <col min="12047" max="12047" width="11" style="139" customWidth="1"/>
    <col min="12048" max="12048" width="10.140625" style="139" customWidth="1"/>
    <col min="12049" max="12050" width="10.7109375" style="139" customWidth="1"/>
    <col min="12051" max="12051" width="9.140625" style="139"/>
    <col min="12052" max="12052" width="12.85546875" style="139" customWidth="1"/>
    <col min="12053" max="12053" width="23.42578125" style="139" customWidth="1"/>
    <col min="12054" max="12055" width="9.140625" style="139"/>
    <col min="12056" max="12056" width="10.5703125" style="139" bestFit="1" customWidth="1"/>
    <col min="12057" max="12057" width="11.28515625" style="139" customWidth="1"/>
    <col min="12058" max="12288" width="9.140625" style="139"/>
    <col min="12289" max="12289" width="89" style="139" customWidth="1"/>
    <col min="12290" max="12290" width="12.7109375" style="139" customWidth="1"/>
    <col min="12291" max="12291" width="12.85546875" style="139" customWidth="1"/>
    <col min="12292" max="12292" width="9.85546875" style="139" customWidth="1"/>
    <col min="12293" max="12293" width="12.140625" style="139" customWidth="1"/>
    <col min="12294" max="12294" width="11" style="139" customWidth="1"/>
    <col min="12295" max="12295" width="9.85546875" style="139" customWidth="1"/>
    <col min="12296" max="12296" width="12.5703125" style="139" customWidth="1"/>
    <col min="12297" max="12297" width="10.42578125" style="139" customWidth="1"/>
    <col min="12298" max="12298" width="10.85546875" style="139" customWidth="1"/>
    <col min="12299" max="12299" width="12.7109375" style="139" customWidth="1"/>
    <col min="12300" max="12300" width="9.5703125" style="139" customWidth="1"/>
    <col min="12301" max="12301" width="10.140625" style="139" customWidth="1"/>
    <col min="12302" max="12302" width="12.5703125" style="139" customWidth="1"/>
    <col min="12303" max="12303" width="11" style="139" customWidth="1"/>
    <col min="12304" max="12304" width="10.140625" style="139" customWidth="1"/>
    <col min="12305" max="12306" width="10.7109375" style="139" customWidth="1"/>
    <col min="12307" max="12307" width="9.140625" style="139"/>
    <col min="12308" max="12308" width="12.85546875" style="139" customWidth="1"/>
    <col min="12309" max="12309" width="23.42578125" style="139" customWidth="1"/>
    <col min="12310" max="12311" width="9.140625" style="139"/>
    <col min="12312" max="12312" width="10.5703125" style="139" bestFit="1" customWidth="1"/>
    <col min="12313" max="12313" width="11.28515625" style="139" customWidth="1"/>
    <col min="12314" max="12544" width="9.140625" style="139"/>
    <col min="12545" max="12545" width="89" style="139" customWidth="1"/>
    <col min="12546" max="12546" width="12.7109375" style="139" customWidth="1"/>
    <col min="12547" max="12547" width="12.85546875" style="139" customWidth="1"/>
    <col min="12548" max="12548" width="9.85546875" style="139" customWidth="1"/>
    <col min="12549" max="12549" width="12.140625" style="139" customWidth="1"/>
    <col min="12550" max="12550" width="11" style="139" customWidth="1"/>
    <col min="12551" max="12551" width="9.85546875" style="139" customWidth="1"/>
    <col min="12552" max="12552" width="12.5703125" style="139" customWidth="1"/>
    <col min="12553" max="12553" width="10.42578125" style="139" customWidth="1"/>
    <col min="12554" max="12554" width="10.85546875" style="139" customWidth="1"/>
    <col min="12555" max="12555" width="12.7109375" style="139" customWidth="1"/>
    <col min="12556" max="12556" width="9.5703125" style="139" customWidth="1"/>
    <col min="12557" max="12557" width="10.140625" style="139" customWidth="1"/>
    <col min="12558" max="12558" width="12.5703125" style="139" customWidth="1"/>
    <col min="12559" max="12559" width="11" style="139" customWidth="1"/>
    <col min="12560" max="12560" width="10.140625" style="139" customWidth="1"/>
    <col min="12561" max="12562" width="10.7109375" style="139" customWidth="1"/>
    <col min="12563" max="12563" width="9.140625" style="139"/>
    <col min="12564" max="12564" width="12.85546875" style="139" customWidth="1"/>
    <col min="12565" max="12565" width="23.42578125" style="139" customWidth="1"/>
    <col min="12566" max="12567" width="9.140625" style="139"/>
    <col min="12568" max="12568" width="10.5703125" style="139" bestFit="1" customWidth="1"/>
    <col min="12569" max="12569" width="11.28515625" style="139" customWidth="1"/>
    <col min="12570" max="12800" width="9.140625" style="139"/>
    <col min="12801" max="12801" width="89" style="139" customWidth="1"/>
    <col min="12802" max="12802" width="12.7109375" style="139" customWidth="1"/>
    <col min="12803" max="12803" width="12.85546875" style="139" customWidth="1"/>
    <col min="12804" max="12804" width="9.85546875" style="139" customWidth="1"/>
    <col min="12805" max="12805" width="12.140625" style="139" customWidth="1"/>
    <col min="12806" max="12806" width="11" style="139" customWidth="1"/>
    <col min="12807" max="12807" width="9.85546875" style="139" customWidth="1"/>
    <col min="12808" max="12808" width="12.5703125" style="139" customWidth="1"/>
    <col min="12809" max="12809" width="10.42578125" style="139" customWidth="1"/>
    <col min="12810" max="12810" width="10.85546875" style="139" customWidth="1"/>
    <col min="12811" max="12811" width="12.7109375" style="139" customWidth="1"/>
    <col min="12812" max="12812" width="9.5703125" style="139" customWidth="1"/>
    <col min="12813" max="12813" width="10.140625" style="139" customWidth="1"/>
    <col min="12814" max="12814" width="12.5703125" style="139" customWidth="1"/>
    <col min="12815" max="12815" width="11" style="139" customWidth="1"/>
    <col min="12816" max="12816" width="10.140625" style="139" customWidth="1"/>
    <col min="12817" max="12818" width="10.7109375" style="139" customWidth="1"/>
    <col min="12819" max="12819" width="9.140625" style="139"/>
    <col min="12820" max="12820" width="12.85546875" style="139" customWidth="1"/>
    <col min="12821" max="12821" width="23.42578125" style="139" customWidth="1"/>
    <col min="12822" max="12823" width="9.140625" style="139"/>
    <col min="12824" max="12824" width="10.5703125" style="139" bestFit="1" customWidth="1"/>
    <col min="12825" max="12825" width="11.28515625" style="139" customWidth="1"/>
    <col min="12826" max="13056" width="9.140625" style="139"/>
    <col min="13057" max="13057" width="89" style="139" customWidth="1"/>
    <col min="13058" max="13058" width="12.7109375" style="139" customWidth="1"/>
    <col min="13059" max="13059" width="12.85546875" style="139" customWidth="1"/>
    <col min="13060" max="13060" width="9.85546875" style="139" customWidth="1"/>
    <col min="13061" max="13061" width="12.140625" style="139" customWidth="1"/>
    <col min="13062" max="13062" width="11" style="139" customWidth="1"/>
    <col min="13063" max="13063" width="9.85546875" style="139" customWidth="1"/>
    <col min="13064" max="13064" width="12.5703125" style="139" customWidth="1"/>
    <col min="13065" max="13065" width="10.42578125" style="139" customWidth="1"/>
    <col min="13066" max="13066" width="10.85546875" style="139" customWidth="1"/>
    <col min="13067" max="13067" width="12.7109375" style="139" customWidth="1"/>
    <col min="13068" max="13068" width="9.5703125" style="139" customWidth="1"/>
    <col min="13069" max="13069" width="10.140625" style="139" customWidth="1"/>
    <col min="13070" max="13070" width="12.5703125" style="139" customWidth="1"/>
    <col min="13071" max="13071" width="11" style="139" customWidth="1"/>
    <col min="13072" max="13072" width="10.140625" style="139" customWidth="1"/>
    <col min="13073" max="13074" width="10.7109375" style="139" customWidth="1"/>
    <col min="13075" max="13075" width="9.140625" style="139"/>
    <col min="13076" max="13076" width="12.85546875" style="139" customWidth="1"/>
    <col min="13077" max="13077" width="23.42578125" style="139" customWidth="1"/>
    <col min="13078" max="13079" width="9.140625" style="139"/>
    <col min="13080" max="13080" width="10.5703125" style="139" bestFit="1" customWidth="1"/>
    <col min="13081" max="13081" width="11.28515625" style="139" customWidth="1"/>
    <col min="13082" max="13312" width="9.140625" style="139"/>
    <col min="13313" max="13313" width="89" style="139" customWidth="1"/>
    <col min="13314" max="13314" width="12.7109375" style="139" customWidth="1"/>
    <col min="13315" max="13315" width="12.85546875" style="139" customWidth="1"/>
    <col min="13316" max="13316" width="9.85546875" style="139" customWidth="1"/>
    <col min="13317" max="13317" width="12.140625" style="139" customWidth="1"/>
    <col min="13318" max="13318" width="11" style="139" customWidth="1"/>
    <col min="13319" max="13319" width="9.85546875" style="139" customWidth="1"/>
    <col min="13320" max="13320" width="12.5703125" style="139" customWidth="1"/>
    <col min="13321" max="13321" width="10.42578125" style="139" customWidth="1"/>
    <col min="13322" max="13322" width="10.85546875" style="139" customWidth="1"/>
    <col min="13323" max="13323" width="12.7109375" style="139" customWidth="1"/>
    <col min="13324" max="13324" width="9.5703125" style="139" customWidth="1"/>
    <col min="13325" max="13325" width="10.140625" style="139" customWidth="1"/>
    <col min="13326" max="13326" width="12.5703125" style="139" customWidth="1"/>
    <col min="13327" max="13327" width="11" style="139" customWidth="1"/>
    <col min="13328" max="13328" width="10.140625" style="139" customWidth="1"/>
    <col min="13329" max="13330" width="10.7109375" style="139" customWidth="1"/>
    <col min="13331" max="13331" width="9.140625" style="139"/>
    <col min="13332" max="13332" width="12.85546875" style="139" customWidth="1"/>
    <col min="13333" max="13333" width="23.42578125" style="139" customWidth="1"/>
    <col min="13334" max="13335" width="9.140625" style="139"/>
    <col min="13336" max="13336" width="10.5703125" style="139" bestFit="1" customWidth="1"/>
    <col min="13337" max="13337" width="11.28515625" style="139" customWidth="1"/>
    <col min="13338" max="13568" width="9.140625" style="139"/>
    <col min="13569" max="13569" width="89" style="139" customWidth="1"/>
    <col min="13570" max="13570" width="12.7109375" style="139" customWidth="1"/>
    <col min="13571" max="13571" width="12.85546875" style="139" customWidth="1"/>
    <col min="13572" max="13572" width="9.85546875" style="139" customWidth="1"/>
    <col min="13573" max="13573" width="12.140625" style="139" customWidth="1"/>
    <col min="13574" max="13574" width="11" style="139" customWidth="1"/>
    <col min="13575" max="13575" width="9.85546875" style="139" customWidth="1"/>
    <col min="13576" max="13576" width="12.5703125" style="139" customWidth="1"/>
    <col min="13577" max="13577" width="10.42578125" style="139" customWidth="1"/>
    <col min="13578" max="13578" width="10.85546875" style="139" customWidth="1"/>
    <col min="13579" max="13579" width="12.7109375" style="139" customWidth="1"/>
    <col min="13580" max="13580" width="9.5703125" style="139" customWidth="1"/>
    <col min="13581" max="13581" width="10.140625" style="139" customWidth="1"/>
    <col min="13582" max="13582" width="12.5703125" style="139" customWidth="1"/>
    <col min="13583" max="13583" width="11" style="139" customWidth="1"/>
    <col min="13584" max="13584" width="10.140625" style="139" customWidth="1"/>
    <col min="13585" max="13586" width="10.7109375" style="139" customWidth="1"/>
    <col min="13587" max="13587" width="9.140625" style="139"/>
    <col min="13588" max="13588" width="12.85546875" style="139" customWidth="1"/>
    <col min="13589" max="13589" width="23.42578125" style="139" customWidth="1"/>
    <col min="13590" max="13591" width="9.140625" style="139"/>
    <col min="13592" max="13592" width="10.5703125" style="139" bestFit="1" customWidth="1"/>
    <col min="13593" max="13593" width="11.28515625" style="139" customWidth="1"/>
    <col min="13594" max="13824" width="9.140625" style="139"/>
    <col min="13825" max="13825" width="89" style="139" customWidth="1"/>
    <col min="13826" max="13826" width="12.7109375" style="139" customWidth="1"/>
    <col min="13827" max="13827" width="12.85546875" style="139" customWidth="1"/>
    <col min="13828" max="13828" width="9.85546875" style="139" customWidth="1"/>
    <col min="13829" max="13829" width="12.140625" style="139" customWidth="1"/>
    <col min="13830" max="13830" width="11" style="139" customWidth="1"/>
    <col min="13831" max="13831" width="9.85546875" style="139" customWidth="1"/>
    <col min="13832" max="13832" width="12.5703125" style="139" customWidth="1"/>
    <col min="13833" max="13833" width="10.42578125" style="139" customWidth="1"/>
    <col min="13834" max="13834" width="10.85546875" style="139" customWidth="1"/>
    <col min="13835" max="13835" width="12.7109375" style="139" customWidth="1"/>
    <col min="13836" max="13836" width="9.5703125" style="139" customWidth="1"/>
    <col min="13837" max="13837" width="10.140625" style="139" customWidth="1"/>
    <col min="13838" max="13838" width="12.5703125" style="139" customWidth="1"/>
    <col min="13839" max="13839" width="11" style="139" customWidth="1"/>
    <col min="13840" max="13840" width="10.140625" style="139" customWidth="1"/>
    <col min="13841" max="13842" width="10.7109375" style="139" customWidth="1"/>
    <col min="13843" max="13843" width="9.140625" style="139"/>
    <col min="13844" max="13844" width="12.85546875" style="139" customWidth="1"/>
    <col min="13845" max="13845" width="23.42578125" style="139" customWidth="1"/>
    <col min="13846" max="13847" width="9.140625" style="139"/>
    <col min="13848" max="13848" width="10.5703125" style="139" bestFit="1" customWidth="1"/>
    <col min="13849" max="13849" width="11.28515625" style="139" customWidth="1"/>
    <col min="13850" max="14080" width="9.140625" style="139"/>
    <col min="14081" max="14081" width="89" style="139" customWidth="1"/>
    <col min="14082" max="14082" width="12.7109375" style="139" customWidth="1"/>
    <col min="14083" max="14083" width="12.85546875" style="139" customWidth="1"/>
    <col min="14084" max="14084" width="9.85546875" style="139" customWidth="1"/>
    <col min="14085" max="14085" width="12.140625" style="139" customWidth="1"/>
    <col min="14086" max="14086" width="11" style="139" customWidth="1"/>
    <col min="14087" max="14087" width="9.85546875" style="139" customWidth="1"/>
    <col min="14088" max="14088" width="12.5703125" style="139" customWidth="1"/>
    <col min="14089" max="14089" width="10.42578125" style="139" customWidth="1"/>
    <col min="14090" max="14090" width="10.85546875" style="139" customWidth="1"/>
    <col min="14091" max="14091" width="12.7109375" style="139" customWidth="1"/>
    <col min="14092" max="14092" width="9.5703125" style="139" customWidth="1"/>
    <col min="14093" max="14093" width="10.140625" style="139" customWidth="1"/>
    <col min="14094" max="14094" width="12.5703125" style="139" customWidth="1"/>
    <col min="14095" max="14095" width="11" style="139" customWidth="1"/>
    <col min="14096" max="14096" width="10.140625" style="139" customWidth="1"/>
    <col min="14097" max="14098" width="10.7109375" style="139" customWidth="1"/>
    <col min="14099" max="14099" width="9.140625" style="139"/>
    <col min="14100" max="14100" width="12.85546875" style="139" customWidth="1"/>
    <col min="14101" max="14101" width="23.42578125" style="139" customWidth="1"/>
    <col min="14102" max="14103" width="9.140625" style="139"/>
    <col min="14104" max="14104" width="10.5703125" style="139" bestFit="1" customWidth="1"/>
    <col min="14105" max="14105" width="11.28515625" style="139" customWidth="1"/>
    <col min="14106" max="14336" width="9.140625" style="139"/>
    <col min="14337" max="14337" width="89" style="139" customWidth="1"/>
    <col min="14338" max="14338" width="12.7109375" style="139" customWidth="1"/>
    <col min="14339" max="14339" width="12.85546875" style="139" customWidth="1"/>
    <col min="14340" max="14340" width="9.85546875" style="139" customWidth="1"/>
    <col min="14341" max="14341" width="12.140625" style="139" customWidth="1"/>
    <col min="14342" max="14342" width="11" style="139" customWidth="1"/>
    <col min="14343" max="14343" width="9.85546875" style="139" customWidth="1"/>
    <col min="14344" max="14344" width="12.5703125" style="139" customWidth="1"/>
    <col min="14345" max="14345" width="10.42578125" style="139" customWidth="1"/>
    <col min="14346" max="14346" width="10.85546875" style="139" customWidth="1"/>
    <col min="14347" max="14347" width="12.7109375" style="139" customWidth="1"/>
    <col min="14348" max="14348" width="9.5703125" style="139" customWidth="1"/>
    <col min="14349" max="14349" width="10.140625" style="139" customWidth="1"/>
    <col min="14350" max="14350" width="12.5703125" style="139" customWidth="1"/>
    <col min="14351" max="14351" width="11" style="139" customWidth="1"/>
    <col min="14352" max="14352" width="10.140625" style="139" customWidth="1"/>
    <col min="14353" max="14354" width="10.7109375" style="139" customWidth="1"/>
    <col min="14355" max="14355" width="9.140625" style="139"/>
    <col min="14356" max="14356" width="12.85546875" style="139" customWidth="1"/>
    <col min="14357" max="14357" width="23.42578125" style="139" customWidth="1"/>
    <col min="14358" max="14359" width="9.140625" style="139"/>
    <col min="14360" max="14360" width="10.5703125" style="139" bestFit="1" customWidth="1"/>
    <col min="14361" max="14361" width="11.28515625" style="139" customWidth="1"/>
    <col min="14362" max="14592" width="9.140625" style="139"/>
    <col min="14593" max="14593" width="89" style="139" customWidth="1"/>
    <col min="14594" max="14594" width="12.7109375" style="139" customWidth="1"/>
    <col min="14595" max="14595" width="12.85546875" style="139" customWidth="1"/>
    <col min="14596" max="14596" width="9.85546875" style="139" customWidth="1"/>
    <col min="14597" max="14597" width="12.140625" style="139" customWidth="1"/>
    <col min="14598" max="14598" width="11" style="139" customWidth="1"/>
    <col min="14599" max="14599" width="9.85546875" style="139" customWidth="1"/>
    <col min="14600" max="14600" width="12.5703125" style="139" customWidth="1"/>
    <col min="14601" max="14601" width="10.42578125" style="139" customWidth="1"/>
    <col min="14602" max="14602" width="10.85546875" style="139" customWidth="1"/>
    <col min="14603" max="14603" width="12.7109375" style="139" customWidth="1"/>
    <col min="14604" max="14604" width="9.5703125" style="139" customWidth="1"/>
    <col min="14605" max="14605" width="10.140625" style="139" customWidth="1"/>
    <col min="14606" max="14606" width="12.5703125" style="139" customWidth="1"/>
    <col min="14607" max="14607" width="11" style="139" customWidth="1"/>
    <col min="14608" max="14608" width="10.140625" style="139" customWidth="1"/>
    <col min="14609" max="14610" width="10.7109375" style="139" customWidth="1"/>
    <col min="14611" max="14611" width="9.140625" style="139"/>
    <col min="14612" max="14612" width="12.85546875" style="139" customWidth="1"/>
    <col min="14613" max="14613" width="23.42578125" style="139" customWidth="1"/>
    <col min="14614" max="14615" width="9.140625" style="139"/>
    <col min="14616" max="14616" width="10.5703125" style="139" bestFit="1" customWidth="1"/>
    <col min="14617" max="14617" width="11.28515625" style="139" customWidth="1"/>
    <col min="14618" max="14848" width="9.140625" style="139"/>
    <col min="14849" max="14849" width="89" style="139" customWidth="1"/>
    <col min="14850" max="14850" width="12.7109375" style="139" customWidth="1"/>
    <col min="14851" max="14851" width="12.85546875" style="139" customWidth="1"/>
    <col min="14852" max="14852" width="9.85546875" style="139" customWidth="1"/>
    <col min="14853" max="14853" width="12.140625" style="139" customWidth="1"/>
    <col min="14854" max="14854" width="11" style="139" customWidth="1"/>
    <col min="14855" max="14855" width="9.85546875" style="139" customWidth="1"/>
    <col min="14856" max="14856" width="12.5703125" style="139" customWidth="1"/>
    <col min="14857" max="14857" width="10.42578125" style="139" customWidth="1"/>
    <col min="14858" max="14858" width="10.85546875" style="139" customWidth="1"/>
    <col min="14859" max="14859" width="12.7109375" style="139" customWidth="1"/>
    <col min="14860" max="14860" width="9.5703125" style="139" customWidth="1"/>
    <col min="14861" max="14861" width="10.140625" style="139" customWidth="1"/>
    <col min="14862" max="14862" width="12.5703125" style="139" customWidth="1"/>
    <col min="14863" max="14863" width="11" style="139" customWidth="1"/>
    <col min="14864" max="14864" width="10.140625" style="139" customWidth="1"/>
    <col min="14865" max="14866" width="10.7109375" style="139" customWidth="1"/>
    <col min="14867" max="14867" width="9.140625" style="139"/>
    <col min="14868" max="14868" width="12.85546875" style="139" customWidth="1"/>
    <col min="14869" max="14869" width="23.42578125" style="139" customWidth="1"/>
    <col min="14870" max="14871" width="9.140625" style="139"/>
    <col min="14872" max="14872" width="10.5703125" style="139" bestFit="1" customWidth="1"/>
    <col min="14873" max="14873" width="11.28515625" style="139" customWidth="1"/>
    <col min="14874" max="15104" width="9.140625" style="139"/>
    <col min="15105" max="15105" width="89" style="139" customWidth="1"/>
    <col min="15106" max="15106" width="12.7109375" style="139" customWidth="1"/>
    <col min="15107" max="15107" width="12.85546875" style="139" customWidth="1"/>
    <col min="15108" max="15108" width="9.85546875" style="139" customWidth="1"/>
    <col min="15109" max="15109" width="12.140625" style="139" customWidth="1"/>
    <col min="15110" max="15110" width="11" style="139" customWidth="1"/>
    <col min="15111" max="15111" width="9.85546875" style="139" customWidth="1"/>
    <col min="15112" max="15112" width="12.5703125" style="139" customWidth="1"/>
    <col min="15113" max="15113" width="10.42578125" style="139" customWidth="1"/>
    <col min="15114" max="15114" width="10.85546875" style="139" customWidth="1"/>
    <col min="15115" max="15115" width="12.7109375" style="139" customWidth="1"/>
    <col min="15116" max="15116" width="9.5703125" style="139" customWidth="1"/>
    <col min="15117" max="15117" width="10.140625" style="139" customWidth="1"/>
    <col min="15118" max="15118" width="12.5703125" style="139" customWidth="1"/>
    <col min="15119" max="15119" width="11" style="139" customWidth="1"/>
    <col min="15120" max="15120" width="10.140625" style="139" customWidth="1"/>
    <col min="15121" max="15122" width="10.7109375" style="139" customWidth="1"/>
    <col min="15123" max="15123" width="9.140625" style="139"/>
    <col min="15124" max="15124" width="12.85546875" style="139" customWidth="1"/>
    <col min="15125" max="15125" width="23.42578125" style="139" customWidth="1"/>
    <col min="15126" max="15127" width="9.140625" style="139"/>
    <col min="15128" max="15128" width="10.5703125" style="139" bestFit="1" customWidth="1"/>
    <col min="15129" max="15129" width="11.28515625" style="139" customWidth="1"/>
    <col min="15130" max="15360" width="9.140625" style="139"/>
    <col min="15361" max="15361" width="89" style="139" customWidth="1"/>
    <col min="15362" max="15362" width="12.7109375" style="139" customWidth="1"/>
    <col min="15363" max="15363" width="12.85546875" style="139" customWidth="1"/>
    <col min="15364" max="15364" width="9.85546875" style="139" customWidth="1"/>
    <col min="15365" max="15365" width="12.140625" style="139" customWidth="1"/>
    <col min="15366" max="15366" width="11" style="139" customWidth="1"/>
    <col min="15367" max="15367" width="9.85546875" style="139" customWidth="1"/>
    <col min="15368" max="15368" width="12.5703125" style="139" customWidth="1"/>
    <col min="15369" max="15369" width="10.42578125" style="139" customWidth="1"/>
    <col min="15370" max="15370" width="10.85546875" style="139" customWidth="1"/>
    <col min="15371" max="15371" width="12.7109375" style="139" customWidth="1"/>
    <col min="15372" max="15372" width="9.5703125" style="139" customWidth="1"/>
    <col min="15373" max="15373" width="10.140625" style="139" customWidth="1"/>
    <col min="15374" max="15374" width="12.5703125" style="139" customWidth="1"/>
    <col min="15375" max="15375" width="11" style="139" customWidth="1"/>
    <col min="15376" max="15376" width="10.140625" style="139" customWidth="1"/>
    <col min="15377" max="15378" width="10.7109375" style="139" customWidth="1"/>
    <col min="15379" max="15379" width="9.140625" style="139"/>
    <col min="15380" max="15380" width="12.85546875" style="139" customWidth="1"/>
    <col min="15381" max="15381" width="23.42578125" style="139" customWidth="1"/>
    <col min="15382" max="15383" width="9.140625" style="139"/>
    <col min="15384" max="15384" width="10.5703125" style="139" bestFit="1" customWidth="1"/>
    <col min="15385" max="15385" width="11.28515625" style="139" customWidth="1"/>
    <col min="15386" max="15616" width="9.140625" style="139"/>
    <col min="15617" max="15617" width="89" style="139" customWidth="1"/>
    <col min="15618" max="15618" width="12.7109375" style="139" customWidth="1"/>
    <col min="15619" max="15619" width="12.85546875" style="139" customWidth="1"/>
    <col min="15620" max="15620" width="9.85546875" style="139" customWidth="1"/>
    <col min="15621" max="15621" width="12.140625" style="139" customWidth="1"/>
    <col min="15622" max="15622" width="11" style="139" customWidth="1"/>
    <col min="15623" max="15623" width="9.85546875" style="139" customWidth="1"/>
    <col min="15624" max="15624" width="12.5703125" style="139" customWidth="1"/>
    <col min="15625" max="15625" width="10.42578125" style="139" customWidth="1"/>
    <col min="15626" max="15626" width="10.85546875" style="139" customWidth="1"/>
    <col min="15627" max="15627" width="12.7109375" style="139" customWidth="1"/>
    <col min="15628" max="15628" width="9.5703125" style="139" customWidth="1"/>
    <col min="15629" max="15629" width="10.140625" style="139" customWidth="1"/>
    <col min="15630" max="15630" width="12.5703125" style="139" customWidth="1"/>
    <col min="15631" max="15631" width="11" style="139" customWidth="1"/>
    <col min="15632" max="15632" width="10.140625" style="139" customWidth="1"/>
    <col min="15633" max="15634" width="10.7109375" style="139" customWidth="1"/>
    <col min="15635" max="15635" width="9.140625" style="139"/>
    <col min="15636" max="15636" width="12.85546875" style="139" customWidth="1"/>
    <col min="15637" max="15637" width="23.42578125" style="139" customWidth="1"/>
    <col min="15638" max="15639" width="9.140625" style="139"/>
    <col min="15640" max="15640" width="10.5703125" style="139" bestFit="1" customWidth="1"/>
    <col min="15641" max="15641" width="11.28515625" style="139" customWidth="1"/>
    <col min="15642" max="15872" width="9.140625" style="139"/>
    <col min="15873" max="15873" width="89" style="139" customWidth="1"/>
    <col min="15874" max="15874" width="12.7109375" style="139" customWidth="1"/>
    <col min="15875" max="15875" width="12.85546875" style="139" customWidth="1"/>
    <col min="15876" max="15876" width="9.85546875" style="139" customWidth="1"/>
    <col min="15877" max="15877" width="12.140625" style="139" customWidth="1"/>
    <col min="15878" max="15878" width="11" style="139" customWidth="1"/>
    <col min="15879" max="15879" width="9.85546875" style="139" customWidth="1"/>
    <col min="15880" max="15880" width="12.5703125" style="139" customWidth="1"/>
    <col min="15881" max="15881" width="10.42578125" style="139" customWidth="1"/>
    <col min="15882" max="15882" width="10.85546875" style="139" customWidth="1"/>
    <col min="15883" max="15883" width="12.7109375" style="139" customWidth="1"/>
    <col min="15884" max="15884" width="9.5703125" style="139" customWidth="1"/>
    <col min="15885" max="15885" width="10.140625" style="139" customWidth="1"/>
    <col min="15886" max="15886" width="12.5703125" style="139" customWidth="1"/>
    <col min="15887" max="15887" width="11" style="139" customWidth="1"/>
    <col min="15888" max="15888" width="10.140625" style="139" customWidth="1"/>
    <col min="15889" max="15890" width="10.7109375" style="139" customWidth="1"/>
    <col min="15891" max="15891" width="9.140625" style="139"/>
    <col min="15892" max="15892" width="12.85546875" style="139" customWidth="1"/>
    <col min="15893" max="15893" width="23.42578125" style="139" customWidth="1"/>
    <col min="15894" max="15895" width="9.140625" style="139"/>
    <col min="15896" max="15896" width="10.5703125" style="139" bestFit="1" customWidth="1"/>
    <col min="15897" max="15897" width="11.28515625" style="139" customWidth="1"/>
    <col min="15898" max="16128" width="9.140625" style="139"/>
    <col min="16129" max="16129" width="89" style="139" customWidth="1"/>
    <col min="16130" max="16130" width="12.7109375" style="139" customWidth="1"/>
    <col min="16131" max="16131" width="12.85546875" style="139" customWidth="1"/>
    <col min="16132" max="16132" width="9.85546875" style="139" customWidth="1"/>
    <col min="16133" max="16133" width="12.140625" style="139" customWidth="1"/>
    <col min="16134" max="16134" width="11" style="139" customWidth="1"/>
    <col min="16135" max="16135" width="9.85546875" style="139" customWidth="1"/>
    <col min="16136" max="16136" width="12.5703125" style="139" customWidth="1"/>
    <col min="16137" max="16137" width="10.42578125" style="139" customWidth="1"/>
    <col min="16138" max="16138" width="10.85546875" style="139" customWidth="1"/>
    <col min="16139" max="16139" width="12.7109375" style="139" customWidth="1"/>
    <col min="16140" max="16140" width="9.5703125" style="139" customWidth="1"/>
    <col min="16141" max="16141" width="10.140625" style="139" customWidth="1"/>
    <col min="16142" max="16142" width="12.5703125" style="139" customWidth="1"/>
    <col min="16143" max="16143" width="11" style="139" customWidth="1"/>
    <col min="16144" max="16144" width="10.140625" style="139" customWidth="1"/>
    <col min="16145" max="16146" width="10.7109375" style="139" customWidth="1"/>
    <col min="16147" max="16147" width="9.140625" style="139"/>
    <col min="16148" max="16148" width="12.85546875" style="139" customWidth="1"/>
    <col min="16149" max="16149" width="23.42578125" style="139" customWidth="1"/>
    <col min="16150" max="16151" width="9.140625" style="139"/>
    <col min="16152" max="16152" width="10.5703125" style="139" bestFit="1" customWidth="1"/>
    <col min="16153" max="16153" width="11.28515625" style="139" customWidth="1"/>
    <col min="16154" max="16384" width="9.140625" style="139"/>
  </cols>
  <sheetData>
    <row r="1" spans="1:42" ht="45.75" customHeight="1" x14ac:dyDescent="0.35">
      <c r="A1" s="1231"/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453"/>
      <c r="R1" s="453"/>
      <c r="S1" s="453"/>
      <c r="T1" s="453"/>
    </row>
    <row r="2" spans="1:42" ht="73.5" customHeight="1" x14ac:dyDescent="0.35">
      <c r="A2" s="1232" t="s">
        <v>82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</row>
    <row r="3" spans="1:42" ht="26.25" customHeight="1" x14ac:dyDescent="0.35">
      <c r="A3" s="1234" t="s">
        <v>96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088"/>
      <c r="R3" s="1088"/>
    </row>
    <row r="4" spans="1:42" ht="33" customHeight="1" thickBot="1" x14ac:dyDescent="0.4">
      <c r="A4" s="616"/>
    </row>
    <row r="5" spans="1:42" ht="33" customHeight="1" thickBot="1" x14ac:dyDescent="0.4">
      <c r="A5" s="1238" t="s">
        <v>7</v>
      </c>
      <c r="B5" s="1235" t="s">
        <v>0</v>
      </c>
      <c r="C5" s="1236"/>
      <c r="D5" s="1237"/>
      <c r="E5" s="1235" t="s">
        <v>1</v>
      </c>
      <c r="F5" s="1236"/>
      <c r="G5" s="1237"/>
      <c r="H5" s="1235" t="s">
        <v>2</v>
      </c>
      <c r="I5" s="1236"/>
      <c r="J5" s="1237"/>
      <c r="K5" s="1235" t="s">
        <v>3</v>
      </c>
      <c r="L5" s="1236"/>
      <c r="M5" s="1237"/>
      <c r="N5" s="1228" t="s">
        <v>22</v>
      </c>
      <c r="O5" s="1229"/>
      <c r="P5" s="1230"/>
      <c r="Q5" s="454"/>
      <c r="R5" s="454"/>
    </row>
    <row r="6" spans="1:42" ht="70.5" customHeight="1" thickBot="1" x14ac:dyDescent="0.4">
      <c r="A6" s="1239"/>
      <c r="B6" s="910" t="s">
        <v>16</v>
      </c>
      <c r="C6" s="910" t="s">
        <v>17</v>
      </c>
      <c r="D6" s="911" t="s">
        <v>4</v>
      </c>
      <c r="E6" s="910" t="s">
        <v>16</v>
      </c>
      <c r="F6" s="910" t="s">
        <v>17</v>
      </c>
      <c r="G6" s="911" t="s">
        <v>4</v>
      </c>
      <c r="H6" s="910" t="s">
        <v>16</v>
      </c>
      <c r="I6" s="910" t="s">
        <v>17</v>
      </c>
      <c r="J6" s="911" t="s">
        <v>4</v>
      </c>
      <c r="K6" s="910" t="s">
        <v>16</v>
      </c>
      <c r="L6" s="910" t="s">
        <v>17</v>
      </c>
      <c r="M6" s="911" t="s">
        <v>4</v>
      </c>
      <c r="N6" s="910" t="s">
        <v>16</v>
      </c>
      <c r="O6" s="911" t="s">
        <v>17</v>
      </c>
      <c r="P6" s="521" t="s">
        <v>4</v>
      </c>
      <c r="Q6" s="454"/>
      <c r="R6" s="454"/>
    </row>
    <row r="7" spans="1:42" ht="27" customHeight="1" thickBot="1" x14ac:dyDescent="0.4">
      <c r="A7" s="617"/>
      <c r="B7" s="618"/>
      <c r="C7" s="619"/>
      <c r="D7" s="620"/>
      <c r="E7" s="938"/>
      <c r="F7" s="939"/>
      <c r="G7" s="940"/>
      <c r="H7" s="938"/>
      <c r="I7" s="939"/>
      <c r="J7" s="941"/>
      <c r="K7" s="621"/>
      <c r="L7" s="619"/>
      <c r="M7" s="620"/>
      <c r="N7" s="622"/>
      <c r="O7" s="708"/>
      <c r="P7" s="623"/>
      <c r="Q7" s="454"/>
      <c r="R7" s="454"/>
    </row>
    <row r="8" spans="1:42" ht="27" customHeight="1" thickBot="1" x14ac:dyDescent="0.4">
      <c r="A8" s="709" t="s">
        <v>13</v>
      </c>
      <c r="B8" s="913"/>
      <c r="C8" s="914"/>
      <c r="D8" s="917"/>
      <c r="E8" s="913"/>
      <c r="F8" s="914"/>
      <c r="G8" s="917"/>
      <c r="H8" s="913"/>
      <c r="I8" s="914"/>
      <c r="J8" s="915"/>
      <c r="K8" s="916"/>
      <c r="L8" s="914"/>
      <c r="M8" s="917"/>
      <c r="N8" s="918"/>
      <c r="O8" s="917"/>
      <c r="P8" s="919"/>
      <c r="Q8" s="454"/>
      <c r="R8" s="454"/>
    </row>
    <row r="9" spans="1:42" ht="27" customHeight="1" x14ac:dyDescent="0.35">
      <c r="A9" s="921" t="s">
        <v>51</v>
      </c>
      <c r="B9" s="1162">
        <v>19</v>
      </c>
      <c r="C9" s="1179">
        <v>31</v>
      </c>
      <c r="D9" s="1162">
        <v>50</v>
      </c>
      <c r="E9" s="1151">
        <v>30</v>
      </c>
      <c r="F9" s="1151">
        <v>17</v>
      </c>
      <c r="G9" s="1151">
        <v>47</v>
      </c>
      <c r="H9" s="1151">
        <v>14</v>
      </c>
      <c r="I9" s="1151">
        <v>4</v>
      </c>
      <c r="J9" s="1170">
        <f>SUM(H9:I9)</f>
        <v>18</v>
      </c>
      <c r="K9" s="1166">
        <f>SUM(K10:K12)</f>
        <v>0</v>
      </c>
      <c r="L9" s="1151">
        <f>SUM(L10:L12)</f>
        <v>0</v>
      </c>
      <c r="M9" s="1166">
        <f>SUM(K9:L9)</f>
        <v>0</v>
      </c>
      <c r="N9" s="1152">
        <v>63</v>
      </c>
      <c r="O9" s="1153">
        <v>52</v>
      </c>
      <c r="P9" s="1154">
        <v>115</v>
      </c>
      <c r="Q9" s="454"/>
      <c r="R9" s="454"/>
    </row>
    <row r="10" spans="1:42" ht="27" customHeight="1" x14ac:dyDescent="0.35">
      <c r="A10" s="628" t="s">
        <v>18</v>
      </c>
      <c r="B10" s="656">
        <v>10</v>
      </c>
      <c r="C10" s="629">
        <v>15</v>
      </c>
      <c r="D10" s="656">
        <v>25</v>
      </c>
      <c r="E10" s="625">
        <v>14</v>
      </c>
      <c r="F10" s="629">
        <v>3</v>
      </c>
      <c r="G10" s="625">
        <f t="shared" ref="G10:G16" si="0">SUM(E10:F10)</f>
        <v>17</v>
      </c>
      <c r="H10" s="625">
        <v>14</v>
      </c>
      <c r="I10" s="629">
        <v>4</v>
      </c>
      <c r="J10" s="1171">
        <f>SUM(H10:I10)</f>
        <v>18</v>
      </c>
      <c r="K10" s="630">
        <v>0</v>
      </c>
      <c r="L10" s="629">
        <v>0</v>
      </c>
      <c r="M10" s="630">
        <f t="shared" ref="M10:M16" si="1">SUM(K10:L10)</f>
        <v>0</v>
      </c>
      <c r="N10" s="59">
        <f t="shared" ref="N10:O16" si="2">B10+E10+H10+K10</f>
        <v>38</v>
      </c>
      <c r="O10" s="626">
        <v>22</v>
      </c>
      <c r="P10" s="627">
        <f t="shared" ref="P10:P16" si="3">SUM(N10:O10)</f>
        <v>60</v>
      </c>
      <c r="Q10" s="454"/>
      <c r="R10" s="454"/>
    </row>
    <row r="11" spans="1:42" ht="27" customHeight="1" x14ac:dyDescent="0.35">
      <c r="A11" s="631" t="s">
        <v>66</v>
      </c>
      <c r="B11" s="656">
        <v>9</v>
      </c>
      <c r="C11" s="629">
        <v>10</v>
      </c>
      <c r="D11" s="656">
        <v>19</v>
      </c>
      <c r="E11" s="625">
        <v>16</v>
      </c>
      <c r="F11" s="629">
        <v>13</v>
      </c>
      <c r="G11" s="625">
        <v>29</v>
      </c>
      <c r="H11" s="625">
        <v>0</v>
      </c>
      <c r="I11" s="629">
        <v>0</v>
      </c>
      <c r="J11" s="1171">
        <f>SUM(H11:I11)</f>
        <v>0</v>
      </c>
      <c r="K11" s="630">
        <v>0</v>
      </c>
      <c r="L11" s="629">
        <v>0</v>
      </c>
      <c r="M11" s="630">
        <f t="shared" si="1"/>
        <v>0</v>
      </c>
      <c r="N11" s="59">
        <f t="shared" si="2"/>
        <v>25</v>
      </c>
      <c r="O11" s="626">
        <f t="shared" si="2"/>
        <v>23</v>
      </c>
      <c r="P11" s="627">
        <f t="shared" si="3"/>
        <v>48</v>
      </c>
      <c r="Q11" s="454"/>
      <c r="R11" s="454"/>
    </row>
    <row r="12" spans="1:42" ht="27" customHeight="1" x14ac:dyDescent="0.35">
      <c r="A12" s="632" t="s">
        <v>59</v>
      </c>
      <c r="B12" s="659">
        <v>0</v>
      </c>
      <c r="C12" s="58">
        <v>6</v>
      </c>
      <c r="D12" s="656">
        <v>6</v>
      </c>
      <c r="E12" s="633">
        <v>0</v>
      </c>
      <c r="F12" s="58">
        <v>1</v>
      </c>
      <c r="G12" s="625">
        <v>1</v>
      </c>
      <c r="H12" s="633">
        <f>H23+H33</f>
        <v>0</v>
      </c>
      <c r="I12" s="58">
        <f>I23++I33</f>
        <v>0</v>
      </c>
      <c r="J12" s="1171">
        <f>SUM(H12:I12)</f>
        <v>0</v>
      </c>
      <c r="K12" s="634">
        <f>K23+K33</f>
        <v>0</v>
      </c>
      <c r="L12" s="58">
        <f>L23++L33</f>
        <v>0</v>
      </c>
      <c r="M12" s="630">
        <f t="shared" si="1"/>
        <v>0</v>
      </c>
      <c r="N12" s="59">
        <f t="shared" si="2"/>
        <v>0</v>
      </c>
      <c r="O12" s="626">
        <f t="shared" si="2"/>
        <v>7</v>
      </c>
      <c r="P12" s="627">
        <f t="shared" si="3"/>
        <v>7</v>
      </c>
      <c r="Q12" s="454"/>
      <c r="R12" s="454"/>
    </row>
    <row r="13" spans="1:42" ht="27" customHeight="1" x14ac:dyDescent="0.35">
      <c r="A13" s="635" t="s">
        <v>52</v>
      </c>
      <c r="B13" s="656">
        <v>94</v>
      </c>
      <c r="C13" s="629">
        <v>45</v>
      </c>
      <c r="D13" s="656">
        <f>SUM(B13:C13)</f>
        <v>139</v>
      </c>
      <c r="E13" s="625">
        <v>82</v>
      </c>
      <c r="F13" s="625">
        <v>31</v>
      </c>
      <c r="G13" s="625">
        <f>E13+F13</f>
        <v>113</v>
      </c>
      <c r="H13" s="625">
        <v>62</v>
      </c>
      <c r="I13" s="625">
        <v>37</v>
      </c>
      <c r="J13" s="1171">
        <f>SUM(H13:I13)</f>
        <v>99</v>
      </c>
      <c r="K13" s="630">
        <v>27</v>
      </c>
      <c r="L13" s="625">
        <v>1</v>
      </c>
      <c r="M13" s="630">
        <f t="shared" si="1"/>
        <v>28</v>
      </c>
      <c r="N13" s="59">
        <f>B13+E13+H13+K13</f>
        <v>265</v>
      </c>
      <c r="O13" s="626">
        <f>C13+F13+I13+L13</f>
        <v>114</v>
      </c>
      <c r="P13" s="627">
        <f t="shared" si="3"/>
        <v>379</v>
      </c>
      <c r="Q13" s="454"/>
      <c r="R13" s="454"/>
    </row>
    <row r="14" spans="1:42" ht="27" customHeight="1" x14ac:dyDescent="0.35">
      <c r="A14" s="636" t="s">
        <v>18</v>
      </c>
      <c r="B14" s="656">
        <v>39</v>
      </c>
      <c r="C14" s="629">
        <v>7</v>
      </c>
      <c r="D14" s="656">
        <f>SUM(B14:C14)</f>
        <v>46</v>
      </c>
      <c r="E14" s="625">
        <v>37</v>
      </c>
      <c r="F14" s="629">
        <v>16</v>
      </c>
      <c r="G14" s="625">
        <v>53</v>
      </c>
      <c r="H14" s="625">
        <v>33</v>
      </c>
      <c r="I14" s="629">
        <v>13</v>
      </c>
      <c r="J14" s="1171">
        <v>46</v>
      </c>
      <c r="K14" s="630">
        <v>27</v>
      </c>
      <c r="L14" s="629">
        <v>1</v>
      </c>
      <c r="M14" s="630">
        <v>28</v>
      </c>
      <c r="N14" s="59">
        <f>B14+E14+H14+K14</f>
        <v>136</v>
      </c>
      <c r="O14" s="626">
        <f>C14+F14+I14+L14</f>
        <v>37</v>
      </c>
      <c r="P14" s="627">
        <f t="shared" si="3"/>
        <v>173</v>
      </c>
      <c r="Q14" s="454"/>
      <c r="R14" s="454"/>
    </row>
    <row r="15" spans="1:42" ht="25.5" customHeight="1" x14ac:dyDescent="0.35">
      <c r="A15" s="637" t="s">
        <v>66</v>
      </c>
      <c r="B15" s="656">
        <v>40</v>
      </c>
      <c r="C15" s="629">
        <v>32</v>
      </c>
      <c r="D15" s="656">
        <f>SUM(B15:C15)</f>
        <v>72</v>
      </c>
      <c r="E15" s="625">
        <v>37</v>
      </c>
      <c r="F15" s="629">
        <v>10</v>
      </c>
      <c r="G15" s="625">
        <f t="shared" si="0"/>
        <v>47</v>
      </c>
      <c r="H15" s="625">
        <v>22</v>
      </c>
      <c r="I15" s="629">
        <v>18</v>
      </c>
      <c r="J15" s="1171">
        <v>41</v>
      </c>
      <c r="K15" s="630">
        <v>0</v>
      </c>
      <c r="L15" s="629">
        <v>0</v>
      </c>
      <c r="M15" s="630">
        <f t="shared" si="1"/>
        <v>0</v>
      </c>
      <c r="N15" s="59">
        <f t="shared" si="2"/>
        <v>99</v>
      </c>
      <c r="O15" s="626">
        <f t="shared" si="2"/>
        <v>60</v>
      </c>
      <c r="P15" s="627">
        <f t="shared" si="3"/>
        <v>159</v>
      </c>
      <c r="Q15" s="454"/>
      <c r="R15" s="454"/>
    </row>
    <row r="16" spans="1:42" ht="24.95" customHeight="1" thickBot="1" x14ac:dyDescent="0.4">
      <c r="A16" s="632" t="s">
        <v>59</v>
      </c>
      <c r="B16" s="659">
        <v>15</v>
      </c>
      <c r="C16" s="58">
        <v>6</v>
      </c>
      <c r="D16" s="656">
        <f>SUM(B16:C16)</f>
        <v>21</v>
      </c>
      <c r="E16" s="633">
        <v>8</v>
      </c>
      <c r="F16" s="58">
        <v>5</v>
      </c>
      <c r="G16" s="625">
        <f t="shared" si="0"/>
        <v>13</v>
      </c>
      <c r="H16" s="633">
        <v>7</v>
      </c>
      <c r="I16" s="58">
        <v>6</v>
      </c>
      <c r="J16" s="1171">
        <v>13</v>
      </c>
      <c r="K16" s="634">
        <f>K27+K37</f>
        <v>0</v>
      </c>
      <c r="L16" s="58">
        <v>0</v>
      </c>
      <c r="M16" s="630">
        <f t="shared" si="1"/>
        <v>0</v>
      </c>
      <c r="N16" s="59">
        <f t="shared" si="2"/>
        <v>30</v>
      </c>
      <c r="O16" s="626">
        <f t="shared" si="2"/>
        <v>17</v>
      </c>
      <c r="P16" s="627">
        <f t="shared" si="3"/>
        <v>47</v>
      </c>
      <c r="Q16" s="454"/>
      <c r="R16" s="454"/>
    </row>
    <row r="17" spans="1:18" ht="24.95" customHeight="1" thickBot="1" x14ac:dyDescent="0.4">
      <c r="A17" s="710" t="s">
        <v>10</v>
      </c>
      <c r="B17" s="638">
        <f t="shared" ref="B17:D17" si="4">SUM(B9,B13)</f>
        <v>113</v>
      </c>
      <c r="C17" s="1159">
        <f t="shared" si="4"/>
        <v>76</v>
      </c>
      <c r="D17" s="638">
        <f t="shared" si="4"/>
        <v>189</v>
      </c>
      <c r="E17" s="638">
        <v>112</v>
      </c>
      <c r="F17" s="638">
        <v>48</v>
      </c>
      <c r="G17" s="638">
        <v>160</v>
      </c>
      <c r="H17" s="638">
        <v>76</v>
      </c>
      <c r="I17" s="638">
        <f t="shared" ref="I17:P17" si="5">SUM(I9,I13)</f>
        <v>41</v>
      </c>
      <c r="J17" s="1160">
        <v>117</v>
      </c>
      <c r="K17" s="1167">
        <f t="shared" si="5"/>
        <v>27</v>
      </c>
      <c r="L17" s="823">
        <f t="shared" si="5"/>
        <v>1</v>
      </c>
      <c r="M17" s="1167">
        <f t="shared" si="5"/>
        <v>28</v>
      </c>
      <c r="N17" s="1160">
        <f t="shared" si="5"/>
        <v>328</v>
      </c>
      <c r="O17" s="1160">
        <f t="shared" si="5"/>
        <v>166</v>
      </c>
      <c r="P17" s="1160">
        <f t="shared" si="5"/>
        <v>494</v>
      </c>
      <c r="Q17" s="454"/>
      <c r="R17" s="454"/>
    </row>
    <row r="18" spans="1:18" ht="24.95" customHeight="1" thickBot="1" x14ac:dyDescent="0.4">
      <c r="A18" s="710" t="s">
        <v>14</v>
      </c>
      <c r="B18" s="1174"/>
      <c r="C18" s="1180"/>
      <c r="D18" s="1163"/>
      <c r="E18" s="641"/>
      <c r="F18" s="639"/>
      <c r="G18" s="640"/>
      <c r="H18" s="641"/>
      <c r="I18" s="639"/>
      <c r="J18" s="642"/>
      <c r="K18" s="639"/>
      <c r="L18" s="639"/>
      <c r="M18" s="642"/>
      <c r="N18" s="643"/>
      <c r="O18" s="640"/>
      <c r="P18" s="644"/>
      <c r="Q18" s="454"/>
      <c r="R18" s="454"/>
    </row>
    <row r="19" spans="1:18" ht="24.95" customHeight="1" thickBot="1" x14ac:dyDescent="0.4">
      <c r="A19" s="922" t="s">
        <v>9</v>
      </c>
      <c r="B19" s="1175"/>
      <c r="C19" s="1156"/>
      <c r="D19" s="1161"/>
      <c r="E19" s="1155"/>
      <c r="F19" s="1156"/>
      <c r="G19" s="1161"/>
      <c r="H19" s="1155"/>
      <c r="I19" s="1156" t="s">
        <v>5</v>
      </c>
      <c r="J19" s="1157"/>
      <c r="K19" s="1158"/>
      <c r="L19" s="1156"/>
      <c r="M19" s="1177"/>
      <c r="N19" s="638"/>
      <c r="O19" s="1159"/>
      <c r="P19" s="1160"/>
      <c r="Q19" s="457"/>
      <c r="R19" s="457"/>
    </row>
    <row r="20" spans="1:18" ht="24.95" customHeight="1" x14ac:dyDescent="0.35">
      <c r="A20" s="920" t="s">
        <v>51</v>
      </c>
      <c r="B20" s="1164">
        <v>19</v>
      </c>
      <c r="C20" s="525">
        <v>31</v>
      </c>
      <c r="D20" s="1164">
        <v>50</v>
      </c>
      <c r="E20" s="1148">
        <v>30</v>
      </c>
      <c r="F20" s="1148">
        <v>17</v>
      </c>
      <c r="G20" s="1148">
        <v>47</v>
      </c>
      <c r="H20" s="1148">
        <v>14</v>
      </c>
      <c r="I20" s="1148">
        <v>4</v>
      </c>
      <c r="J20" s="1172">
        <v>18</v>
      </c>
      <c r="K20" s="1168">
        <v>0</v>
      </c>
      <c r="L20" s="1148">
        <v>0</v>
      </c>
      <c r="M20" s="1168">
        <v>0</v>
      </c>
      <c r="N20" s="266">
        <v>63</v>
      </c>
      <c r="O20" s="1149">
        <v>52</v>
      </c>
      <c r="P20" s="1150">
        <v>115</v>
      </c>
      <c r="Q20" s="286"/>
      <c r="R20" s="286"/>
    </row>
    <row r="21" spans="1:18" ht="24.95" customHeight="1" x14ac:dyDescent="0.35">
      <c r="A21" s="628" t="s">
        <v>18</v>
      </c>
      <c r="B21" s="656">
        <v>10</v>
      </c>
      <c r="C21" s="629">
        <v>15</v>
      </c>
      <c r="D21" s="656">
        <v>25</v>
      </c>
      <c r="E21" s="625">
        <v>14</v>
      </c>
      <c r="F21" s="629">
        <v>3</v>
      </c>
      <c r="G21" s="625">
        <v>17</v>
      </c>
      <c r="H21" s="625">
        <v>14</v>
      </c>
      <c r="I21" s="629">
        <v>4</v>
      </c>
      <c r="J21" s="1171">
        <v>18</v>
      </c>
      <c r="K21" s="630">
        <v>0</v>
      </c>
      <c r="L21" s="629">
        <v>0</v>
      </c>
      <c r="M21" s="630">
        <v>0</v>
      </c>
      <c r="N21" s="59">
        <v>38</v>
      </c>
      <c r="O21" s="626">
        <v>22</v>
      </c>
      <c r="P21" s="627">
        <v>60</v>
      </c>
      <c r="Q21" s="286"/>
      <c r="R21" s="286"/>
    </row>
    <row r="22" spans="1:18" ht="24.95" customHeight="1" x14ac:dyDescent="0.35">
      <c r="A22" s="631" t="s">
        <v>66</v>
      </c>
      <c r="B22" s="656">
        <v>9</v>
      </c>
      <c r="C22" s="629">
        <v>10</v>
      </c>
      <c r="D22" s="656">
        <v>19</v>
      </c>
      <c r="E22" s="625">
        <v>16</v>
      </c>
      <c r="F22" s="629">
        <v>13</v>
      </c>
      <c r="G22" s="625">
        <v>29</v>
      </c>
      <c r="H22" s="625">
        <v>0</v>
      </c>
      <c r="I22" s="629">
        <v>0</v>
      </c>
      <c r="J22" s="1171">
        <v>0</v>
      </c>
      <c r="K22" s="630">
        <v>0</v>
      </c>
      <c r="L22" s="629">
        <v>0</v>
      </c>
      <c r="M22" s="630">
        <v>0</v>
      </c>
      <c r="N22" s="59">
        <v>25</v>
      </c>
      <c r="O22" s="626">
        <v>23</v>
      </c>
      <c r="P22" s="627">
        <v>48</v>
      </c>
      <c r="Q22" s="286"/>
      <c r="R22" s="286"/>
    </row>
    <row r="23" spans="1:18" ht="24.95" customHeight="1" x14ac:dyDescent="0.35">
      <c r="A23" s="632" t="s">
        <v>59</v>
      </c>
      <c r="B23" s="659">
        <v>0</v>
      </c>
      <c r="C23" s="58">
        <v>6</v>
      </c>
      <c r="D23" s="656">
        <v>6</v>
      </c>
      <c r="E23" s="633">
        <v>0</v>
      </c>
      <c r="F23" s="58">
        <v>1</v>
      </c>
      <c r="G23" s="625">
        <v>1</v>
      </c>
      <c r="H23" s="633">
        <v>0</v>
      </c>
      <c r="I23" s="58">
        <v>0</v>
      </c>
      <c r="J23" s="1171">
        <v>0</v>
      </c>
      <c r="K23" s="634">
        <v>0</v>
      </c>
      <c r="L23" s="58">
        <v>0</v>
      </c>
      <c r="M23" s="630">
        <v>0</v>
      </c>
      <c r="N23" s="59">
        <v>0</v>
      </c>
      <c r="O23" s="626">
        <v>7</v>
      </c>
      <c r="P23" s="627">
        <v>7</v>
      </c>
      <c r="Q23" s="286"/>
      <c r="R23" s="286"/>
    </row>
    <row r="24" spans="1:18" ht="24.95" customHeight="1" x14ac:dyDescent="0.35">
      <c r="A24" s="635" t="s">
        <v>52</v>
      </c>
      <c r="B24" s="656">
        <v>94</v>
      </c>
      <c r="C24" s="629">
        <v>45</v>
      </c>
      <c r="D24" s="656">
        <f>SUM(B24:C24)</f>
        <v>139</v>
      </c>
      <c r="E24" s="625">
        <v>82</v>
      </c>
      <c r="F24" s="625">
        <v>31</v>
      </c>
      <c r="G24" s="625">
        <f>E24+F24</f>
        <v>113</v>
      </c>
      <c r="H24" s="625">
        <v>61</v>
      </c>
      <c r="I24" s="625">
        <v>37</v>
      </c>
      <c r="J24" s="1171">
        <f>SUM(H24:I24)</f>
        <v>98</v>
      </c>
      <c r="K24" s="630">
        <v>27</v>
      </c>
      <c r="L24" s="625">
        <v>1</v>
      </c>
      <c r="M24" s="630">
        <f>SUM(K24:L24)</f>
        <v>28</v>
      </c>
      <c r="N24" s="59">
        <f t="shared" ref="N24:O27" si="6">B24+E24+H24+K24</f>
        <v>264</v>
      </c>
      <c r="O24" s="626">
        <f t="shared" si="6"/>
        <v>114</v>
      </c>
      <c r="P24" s="627">
        <f>SUM(N24:O24)</f>
        <v>378</v>
      </c>
      <c r="Q24" s="286"/>
      <c r="R24" s="286"/>
    </row>
    <row r="25" spans="1:18" ht="24.95" customHeight="1" x14ac:dyDescent="0.35">
      <c r="A25" s="636" t="s">
        <v>18</v>
      </c>
      <c r="B25" s="656">
        <v>39</v>
      </c>
      <c r="C25" s="629">
        <v>7</v>
      </c>
      <c r="D25" s="656">
        <f>SUM(B25:C25)</f>
        <v>46</v>
      </c>
      <c r="E25" s="625">
        <v>37</v>
      </c>
      <c r="F25" s="629">
        <v>16</v>
      </c>
      <c r="G25" s="625">
        <v>53</v>
      </c>
      <c r="H25" s="625">
        <v>32</v>
      </c>
      <c r="I25" s="629">
        <v>13</v>
      </c>
      <c r="J25" s="1171">
        <v>45</v>
      </c>
      <c r="K25" s="630">
        <v>27</v>
      </c>
      <c r="L25" s="629">
        <v>1</v>
      </c>
      <c r="M25" s="630">
        <v>28</v>
      </c>
      <c r="N25" s="59">
        <f t="shared" si="6"/>
        <v>135</v>
      </c>
      <c r="O25" s="626">
        <f t="shared" si="6"/>
        <v>37</v>
      </c>
      <c r="P25" s="627">
        <f>SUM(N25:O25)</f>
        <v>172</v>
      </c>
      <c r="Q25" s="286"/>
      <c r="R25" s="286"/>
    </row>
    <row r="26" spans="1:18" ht="32.25" customHeight="1" x14ac:dyDescent="0.35">
      <c r="A26" s="631" t="s">
        <v>66</v>
      </c>
      <c r="B26" s="656">
        <v>40</v>
      </c>
      <c r="C26" s="629">
        <v>32</v>
      </c>
      <c r="D26" s="656">
        <f>SUM(B26:C26)</f>
        <v>72</v>
      </c>
      <c r="E26" s="625">
        <v>37</v>
      </c>
      <c r="F26" s="629">
        <v>10</v>
      </c>
      <c r="G26" s="625">
        <v>47</v>
      </c>
      <c r="H26" s="625">
        <v>22</v>
      </c>
      <c r="I26" s="629">
        <v>18</v>
      </c>
      <c r="J26" s="1171">
        <v>41</v>
      </c>
      <c r="K26" s="630">
        <v>0</v>
      </c>
      <c r="L26" s="629">
        <v>0</v>
      </c>
      <c r="M26" s="630">
        <f>SUM(K26:L26)</f>
        <v>0</v>
      </c>
      <c r="N26" s="59">
        <f t="shared" si="6"/>
        <v>99</v>
      </c>
      <c r="O26" s="626">
        <f t="shared" si="6"/>
        <v>60</v>
      </c>
      <c r="P26" s="627">
        <f>SUM(N26:O26)</f>
        <v>159</v>
      </c>
      <c r="Q26" s="286"/>
      <c r="R26" s="286"/>
    </row>
    <row r="27" spans="1:18" ht="32.25" customHeight="1" thickBot="1" x14ac:dyDescent="0.4">
      <c r="A27" s="632" t="s">
        <v>59</v>
      </c>
      <c r="B27" s="659">
        <v>15</v>
      </c>
      <c r="C27" s="58">
        <v>6</v>
      </c>
      <c r="D27" s="656">
        <f>SUM(B27:C27)</f>
        <v>21</v>
      </c>
      <c r="E27" s="633">
        <v>8</v>
      </c>
      <c r="F27" s="58">
        <v>5</v>
      </c>
      <c r="G27" s="625">
        <f>SUM(E27:F27)</f>
        <v>13</v>
      </c>
      <c r="H27" s="633">
        <v>7</v>
      </c>
      <c r="I27" s="58">
        <v>6</v>
      </c>
      <c r="J27" s="1171">
        <v>13</v>
      </c>
      <c r="K27" s="634">
        <f>K38+K48</f>
        <v>0</v>
      </c>
      <c r="L27" s="58">
        <v>0</v>
      </c>
      <c r="M27" s="630">
        <f>SUM(K27:L27)</f>
        <v>0</v>
      </c>
      <c r="N27" s="59">
        <f t="shared" si="6"/>
        <v>30</v>
      </c>
      <c r="O27" s="626">
        <f t="shared" si="6"/>
        <v>17</v>
      </c>
      <c r="P27" s="627">
        <f>SUM(N27:O27)</f>
        <v>47</v>
      </c>
      <c r="Q27" s="286"/>
      <c r="R27" s="286"/>
    </row>
    <row r="28" spans="1:18" ht="32.25" customHeight="1" thickBot="1" x14ac:dyDescent="0.4">
      <c r="A28" s="711" t="s">
        <v>6</v>
      </c>
      <c r="B28" s="638">
        <f>SUM(B20,B24)</f>
        <v>113</v>
      </c>
      <c r="C28" s="1159">
        <f>SUM(C20,C24)</f>
        <v>76</v>
      </c>
      <c r="D28" s="638">
        <f>SUM(D20,D24)</f>
        <v>189</v>
      </c>
      <c r="E28" s="638">
        <v>112</v>
      </c>
      <c r="F28" s="638">
        <v>48</v>
      </c>
      <c r="G28" s="638">
        <v>160</v>
      </c>
      <c r="H28" s="638">
        <v>75</v>
      </c>
      <c r="I28" s="638">
        <f>SUM(I20,I24)</f>
        <v>41</v>
      </c>
      <c r="J28" s="1160">
        <v>116</v>
      </c>
      <c r="K28" s="1167">
        <f>SUM(K20,K24)</f>
        <v>27</v>
      </c>
      <c r="L28" s="823">
        <f>SUM(L20,L24)</f>
        <v>1</v>
      </c>
      <c r="M28" s="1167">
        <f>SUM(M20,M24)</f>
        <v>28</v>
      </c>
      <c r="N28" s="638">
        <f>B28+E28+H28+K28</f>
        <v>327</v>
      </c>
      <c r="O28" s="638">
        <v>166</v>
      </c>
      <c r="P28" s="466">
        <v>493</v>
      </c>
      <c r="Q28" s="286"/>
      <c r="R28" s="286"/>
    </row>
    <row r="29" spans="1:18" ht="26.25" customHeight="1" x14ac:dyDescent="0.35">
      <c r="A29" s="646" t="s">
        <v>15</v>
      </c>
      <c r="B29" s="1176"/>
      <c r="C29" s="648"/>
      <c r="D29" s="649"/>
      <c r="E29" s="647"/>
      <c r="F29" s="648"/>
      <c r="G29" s="649"/>
      <c r="H29" s="973"/>
      <c r="I29" s="650"/>
      <c r="J29" s="651"/>
      <c r="K29" s="974"/>
      <c r="L29" s="650"/>
      <c r="M29" s="1178"/>
      <c r="N29" s="652"/>
      <c r="O29" s="653"/>
      <c r="P29" s="654"/>
      <c r="Q29" s="459"/>
      <c r="R29" s="459"/>
    </row>
    <row r="30" spans="1:18" ht="30.6" customHeight="1" x14ac:dyDescent="0.35">
      <c r="A30" s="624" t="s">
        <v>51</v>
      </c>
      <c r="B30" s="656">
        <f>SUM(B31:B33)</f>
        <v>0</v>
      </c>
      <c r="C30" s="629">
        <f t="shared" ref="C30:G30" si="7">SUM(C31:C33)</f>
        <v>0</v>
      </c>
      <c r="D30" s="656">
        <f t="shared" si="7"/>
        <v>0</v>
      </c>
      <c r="E30" s="625">
        <f t="shared" si="7"/>
        <v>0</v>
      </c>
      <c r="F30" s="625">
        <f t="shared" si="7"/>
        <v>0</v>
      </c>
      <c r="G30" s="625">
        <f t="shared" si="7"/>
        <v>0</v>
      </c>
      <c r="H30" s="625">
        <f t="shared" ref="H30:M30" si="8">SUM(H31:H33)</f>
        <v>0</v>
      </c>
      <c r="I30" s="625">
        <f t="shared" si="8"/>
        <v>0</v>
      </c>
      <c r="J30" s="1171">
        <f t="shared" si="8"/>
        <v>0</v>
      </c>
      <c r="K30" s="630">
        <f t="shared" si="8"/>
        <v>0</v>
      </c>
      <c r="L30" s="625">
        <f t="shared" si="8"/>
        <v>0</v>
      </c>
      <c r="M30" s="630">
        <f t="shared" si="8"/>
        <v>0</v>
      </c>
      <c r="N30" s="59">
        <f>B30+E30+H30+K30</f>
        <v>0</v>
      </c>
      <c r="O30" s="626">
        <f>C30+F30+I30+L30</f>
        <v>0</v>
      </c>
      <c r="P30" s="627">
        <f>SUM(N30:O30)</f>
        <v>0</v>
      </c>
      <c r="Q30" s="461"/>
      <c r="R30" s="461"/>
    </row>
    <row r="31" spans="1:18" ht="30.6" customHeight="1" x14ac:dyDescent="0.35">
      <c r="A31" s="628" t="s">
        <v>18</v>
      </c>
      <c r="B31" s="656">
        <v>0</v>
      </c>
      <c r="C31" s="629">
        <v>0</v>
      </c>
      <c r="D31" s="1165">
        <v>0</v>
      </c>
      <c r="E31" s="656">
        <v>0</v>
      </c>
      <c r="F31" s="629">
        <v>0</v>
      </c>
      <c r="G31" s="655">
        <v>0</v>
      </c>
      <c r="H31" s="656">
        <v>0</v>
      </c>
      <c r="I31" s="629">
        <v>0</v>
      </c>
      <c r="J31" s="657">
        <v>0</v>
      </c>
      <c r="K31" s="655">
        <v>0</v>
      </c>
      <c r="L31" s="629">
        <v>0</v>
      </c>
      <c r="M31" s="630">
        <v>0</v>
      </c>
      <c r="N31" s="59">
        <f t="shared" ref="N31:O37" si="9">B31+E31+H31+K31</f>
        <v>0</v>
      </c>
      <c r="O31" s="626">
        <f t="shared" si="9"/>
        <v>0</v>
      </c>
      <c r="P31" s="627">
        <f t="shared" ref="P31:P37" si="10">SUM(N31:O31)</f>
        <v>0</v>
      </c>
      <c r="Q31" s="461"/>
      <c r="R31" s="461"/>
    </row>
    <row r="32" spans="1:18" ht="30.75" customHeight="1" x14ac:dyDescent="0.35">
      <c r="A32" s="631" t="s">
        <v>66</v>
      </c>
      <c r="B32" s="656">
        <v>0</v>
      </c>
      <c r="C32" s="629">
        <v>0</v>
      </c>
      <c r="D32" s="1165">
        <v>0</v>
      </c>
      <c r="E32" s="656">
        <v>0</v>
      </c>
      <c r="F32" s="629">
        <v>0</v>
      </c>
      <c r="G32" s="655">
        <v>0</v>
      </c>
      <c r="H32" s="656">
        <v>0</v>
      </c>
      <c r="I32" s="629">
        <v>0</v>
      </c>
      <c r="J32" s="657">
        <f>H32+I32</f>
        <v>0</v>
      </c>
      <c r="K32" s="655">
        <v>0</v>
      </c>
      <c r="L32" s="629">
        <v>0</v>
      </c>
      <c r="M32" s="630">
        <v>0</v>
      </c>
      <c r="N32" s="59">
        <f t="shared" si="9"/>
        <v>0</v>
      </c>
      <c r="O32" s="626">
        <f t="shared" si="9"/>
        <v>0</v>
      </c>
      <c r="P32" s="627">
        <f t="shared" si="10"/>
        <v>0</v>
      </c>
      <c r="Q32" s="461"/>
      <c r="R32" s="461"/>
    </row>
    <row r="33" spans="1:18" ht="24.95" customHeight="1" x14ac:dyDescent="0.35">
      <c r="A33" s="632" t="s">
        <v>59</v>
      </c>
      <c r="B33" s="659">
        <v>0</v>
      </c>
      <c r="C33" s="58">
        <v>0</v>
      </c>
      <c r="D33" s="926">
        <f>C33+B33</f>
        <v>0</v>
      </c>
      <c r="E33" s="659">
        <v>0</v>
      </c>
      <c r="F33" s="58">
        <v>0</v>
      </c>
      <c r="G33" s="634">
        <f>SUM(E33:F33)</f>
        <v>0</v>
      </c>
      <c r="H33" s="659">
        <v>0</v>
      </c>
      <c r="I33" s="58">
        <v>0</v>
      </c>
      <c r="J33" s="927">
        <f>H33+I33</f>
        <v>0</v>
      </c>
      <c r="K33" s="658">
        <v>0</v>
      </c>
      <c r="L33" s="58">
        <v>0</v>
      </c>
      <c r="M33" s="634">
        <f>SUM(K33:L33)</f>
        <v>0</v>
      </c>
      <c r="N33" s="59">
        <f t="shared" si="9"/>
        <v>0</v>
      </c>
      <c r="O33" s="626">
        <f t="shared" si="9"/>
        <v>0</v>
      </c>
      <c r="P33" s="627">
        <f t="shared" si="10"/>
        <v>0</v>
      </c>
      <c r="Q33" s="459"/>
      <c r="R33" s="459"/>
    </row>
    <row r="34" spans="1:18" ht="30" customHeight="1" x14ac:dyDescent="0.35">
      <c r="A34" s="635" t="s">
        <v>52</v>
      </c>
      <c r="B34" s="656">
        <v>0</v>
      </c>
      <c r="C34" s="629">
        <v>0</v>
      </c>
      <c r="D34" s="656">
        <v>0</v>
      </c>
      <c r="E34" s="625">
        <f t="shared" ref="E34" si="11">SUM(E35:E37)</f>
        <v>0</v>
      </c>
      <c r="F34" s="625">
        <v>0</v>
      </c>
      <c r="G34" s="625">
        <v>0</v>
      </c>
      <c r="H34" s="625">
        <f t="shared" ref="H34:J34" si="12">SUM(H35:H37)</f>
        <v>1</v>
      </c>
      <c r="I34" s="625">
        <f t="shared" si="12"/>
        <v>0</v>
      </c>
      <c r="J34" s="1171">
        <f t="shared" si="12"/>
        <v>1</v>
      </c>
      <c r="K34" s="630">
        <v>0</v>
      </c>
      <c r="L34" s="625">
        <f>SUM(L35:L37)</f>
        <v>0</v>
      </c>
      <c r="M34" s="630">
        <v>0</v>
      </c>
      <c r="N34" s="59">
        <v>1</v>
      </c>
      <c r="O34" s="626">
        <f t="shared" si="9"/>
        <v>0</v>
      </c>
      <c r="P34" s="627">
        <f t="shared" si="10"/>
        <v>1</v>
      </c>
      <c r="Q34" s="459"/>
      <c r="R34" s="459"/>
    </row>
    <row r="35" spans="1:18" ht="26.25" x14ac:dyDescent="0.35">
      <c r="A35" s="636" t="s">
        <v>18</v>
      </c>
      <c r="B35" s="656">
        <v>0</v>
      </c>
      <c r="C35" s="629">
        <v>0</v>
      </c>
      <c r="D35" s="1165">
        <v>0</v>
      </c>
      <c r="E35" s="656">
        <v>0</v>
      </c>
      <c r="F35" s="629">
        <v>0</v>
      </c>
      <c r="G35" s="630">
        <v>0</v>
      </c>
      <c r="H35" s="656">
        <v>1</v>
      </c>
      <c r="I35" s="629">
        <v>0</v>
      </c>
      <c r="J35" s="657">
        <v>1</v>
      </c>
      <c r="K35" s="655">
        <v>0</v>
      </c>
      <c r="L35" s="629">
        <v>0</v>
      </c>
      <c r="M35" s="630">
        <v>0</v>
      </c>
      <c r="N35" s="59">
        <v>1</v>
      </c>
      <c r="O35" s="626">
        <f t="shared" si="9"/>
        <v>0</v>
      </c>
      <c r="P35" s="627">
        <v>3</v>
      </c>
      <c r="Q35" s="459"/>
      <c r="R35" s="459"/>
    </row>
    <row r="36" spans="1:18" ht="29.25" customHeight="1" x14ac:dyDescent="0.35">
      <c r="A36" s="631" t="s">
        <v>66</v>
      </c>
      <c r="B36" s="656">
        <v>0</v>
      </c>
      <c r="C36" s="629">
        <v>0</v>
      </c>
      <c r="D36" s="1165">
        <v>0</v>
      </c>
      <c r="E36" s="656">
        <v>0</v>
      </c>
      <c r="F36" s="629">
        <v>0</v>
      </c>
      <c r="G36" s="630">
        <v>0</v>
      </c>
      <c r="H36" s="656">
        <v>0</v>
      </c>
      <c r="I36" s="629">
        <v>0</v>
      </c>
      <c r="J36" s="657">
        <v>0</v>
      </c>
      <c r="K36" s="655">
        <v>0</v>
      </c>
      <c r="L36" s="629">
        <v>0</v>
      </c>
      <c r="M36" s="630">
        <v>0</v>
      </c>
      <c r="N36" s="59">
        <f t="shared" si="9"/>
        <v>0</v>
      </c>
      <c r="O36" s="626">
        <f t="shared" si="9"/>
        <v>0</v>
      </c>
      <c r="P36" s="627">
        <f t="shared" si="10"/>
        <v>0</v>
      </c>
      <c r="Q36" s="459"/>
      <c r="R36" s="459"/>
    </row>
    <row r="37" spans="1:18" ht="36.75" customHeight="1" thickBot="1" x14ac:dyDescent="0.4">
      <c r="A37" s="632" t="s">
        <v>59</v>
      </c>
      <c r="B37" s="659">
        <v>0</v>
      </c>
      <c r="C37" s="1181">
        <v>0</v>
      </c>
      <c r="D37" s="1182">
        <f>C37+B37</f>
        <v>0</v>
      </c>
      <c r="E37" s="1183">
        <v>0</v>
      </c>
      <c r="F37" s="1181">
        <v>0</v>
      </c>
      <c r="G37" s="1184">
        <f>SUM(E37:F37)</f>
        <v>0</v>
      </c>
      <c r="H37" s="1183">
        <v>0</v>
      </c>
      <c r="I37" s="1181">
        <v>0</v>
      </c>
      <c r="J37" s="1185">
        <f>H37+I37</f>
        <v>0</v>
      </c>
      <c r="K37" s="1186">
        <v>0</v>
      </c>
      <c r="L37" s="1181">
        <v>0</v>
      </c>
      <c r="M37" s="634">
        <f>SUM(K37:L37)</f>
        <v>0</v>
      </c>
      <c r="N37" s="59">
        <f t="shared" si="9"/>
        <v>0</v>
      </c>
      <c r="O37" s="626">
        <f t="shared" si="9"/>
        <v>0</v>
      </c>
      <c r="P37" s="627">
        <f t="shared" si="10"/>
        <v>0</v>
      </c>
      <c r="Q37" s="286"/>
      <c r="R37" s="286"/>
    </row>
    <row r="38" spans="1:18" ht="33.75" customHeight="1" thickBot="1" x14ac:dyDescent="0.4">
      <c r="A38" s="712" t="s">
        <v>11</v>
      </c>
      <c r="B38" s="660">
        <f>B30+B34</f>
        <v>0</v>
      </c>
      <c r="C38" s="660">
        <f t="shared" ref="C38:P38" si="13">C30+C34</f>
        <v>0</v>
      </c>
      <c r="D38" s="660">
        <f t="shared" si="13"/>
        <v>0</v>
      </c>
      <c r="E38" s="660">
        <f t="shared" si="13"/>
        <v>0</v>
      </c>
      <c r="F38" s="660">
        <f t="shared" si="13"/>
        <v>0</v>
      </c>
      <c r="G38" s="660">
        <f t="shared" si="13"/>
        <v>0</v>
      </c>
      <c r="H38" s="660">
        <f t="shared" si="13"/>
        <v>1</v>
      </c>
      <c r="I38" s="660">
        <f t="shared" si="13"/>
        <v>0</v>
      </c>
      <c r="J38" s="1173">
        <f t="shared" si="13"/>
        <v>1</v>
      </c>
      <c r="K38" s="1169">
        <f t="shared" si="13"/>
        <v>0</v>
      </c>
      <c r="L38" s="660">
        <f t="shared" si="13"/>
        <v>0</v>
      </c>
      <c r="M38" s="660">
        <f t="shared" si="13"/>
        <v>0</v>
      </c>
      <c r="N38" s="660">
        <f t="shared" si="13"/>
        <v>1</v>
      </c>
      <c r="O38" s="660">
        <f t="shared" si="13"/>
        <v>0</v>
      </c>
      <c r="P38" s="661">
        <f t="shared" si="13"/>
        <v>1</v>
      </c>
      <c r="Q38" s="358"/>
      <c r="R38" s="358"/>
    </row>
    <row r="39" spans="1:18" ht="45" customHeight="1" thickBot="1" x14ac:dyDescent="0.4">
      <c r="A39" s="713" t="s">
        <v>8</v>
      </c>
      <c r="B39" s="569">
        <f>B28</f>
        <v>113</v>
      </c>
      <c r="C39" s="569">
        <f t="shared" ref="C39:P39" si="14">C28</f>
        <v>76</v>
      </c>
      <c r="D39" s="569">
        <f t="shared" si="14"/>
        <v>189</v>
      </c>
      <c r="E39" s="569">
        <f t="shared" si="14"/>
        <v>112</v>
      </c>
      <c r="F39" s="569">
        <f t="shared" si="14"/>
        <v>48</v>
      </c>
      <c r="G39" s="569">
        <f t="shared" si="14"/>
        <v>160</v>
      </c>
      <c r="H39" s="569">
        <f t="shared" si="14"/>
        <v>75</v>
      </c>
      <c r="I39" s="569">
        <f t="shared" si="14"/>
        <v>41</v>
      </c>
      <c r="J39" s="569">
        <f t="shared" si="14"/>
        <v>116</v>
      </c>
      <c r="K39" s="569">
        <f t="shared" si="14"/>
        <v>27</v>
      </c>
      <c r="L39" s="569">
        <f t="shared" si="14"/>
        <v>1</v>
      </c>
      <c r="M39" s="569">
        <f t="shared" si="14"/>
        <v>28</v>
      </c>
      <c r="N39" s="569">
        <f t="shared" si="14"/>
        <v>327</v>
      </c>
      <c r="O39" s="592">
        <f t="shared" si="14"/>
        <v>166</v>
      </c>
      <c r="P39" s="511">
        <f t="shared" si="14"/>
        <v>493</v>
      </c>
      <c r="Q39" s="134"/>
      <c r="R39" s="134"/>
    </row>
    <row r="40" spans="1:18" ht="36.75" customHeight="1" thickBot="1" x14ac:dyDescent="0.4">
      <c r="A40" s="662" t="s">
        <v>15</v>
      </c>
      <c r="B40" s="569">
        <f t="shared" ref="B40:P40" si="15">B38</f>
        <v>0</v>
      </c>
      <c r="C40" s="569">
        <f t="shared" si="15"/>
        <v>0</v>
      </c>
      <c r="D40" s="569">
        <f t="shared" si="15"/>
        <v>0</v>
      </c>
      <c r="E40" s="569">
        <f t="shared" si="15"/>
        <v>0</v>
      </c>
      <c r="F40" s="569">
        <f t="shared" si="15"/>
        <v>0</v>
      </c>
      <c r="G40" s="569">
        <f t="shared" si="15"/>
        <v>0</v>
      </c>
      <c r="H40" s="569">
        <f t="shared" si="15"/>
        <v>1</v>
      </c>
      <c r="I40" s="569">
        <f t="shared" si="15"/>
        <v>0</v>
      </c>
      <c r="J40" s="569">
        <f t="shared" si="15"/>
        <v>1</v>
      </c>
      <c r="K40" s="569">
        <f t="shared" si="15"/>
        <v>0</v>
      </c>
      <c r="L40" s="569">
        <f t="shared" si="15"/>
        <v>0</v>
      </c>
      <c r="M40" s="569">
        <f t="shared" si="15"/>
        <v>0</v>
      </c>
      <c r="N40" s="569">
        <f t="shared" si="15"/>
        <v>1</v>
      </c>
      <c r="O40" s="592">
        <f t="shared" si="15"/>
        <v>0</v>
      </c>
      <c r="P40" s="511">
        <f t="shared" si="15"/>
        <v>1</v>
      </c>
      <c r="Q40" s="134"/>
      <c r="R40" s="134"/>
    </row>
    <row r="41" spans="1:18" ht="39" customHeight="1" thickBot="1" x14ac:dyDescent="0.4">
      <c r="A41" s="714" t="s">
        <v>12</v>
      </c>
      <c r="B41" s="902">
        <f>SUM(B39:B40)</f>
        <v>113</v>
      </c>
      <c r="C41" s="902">
        <f t="shared" ref="C41:P41" si="16">SUM(C39:C40)</f>
        <v>76</v>
      </c>
      <c r="D41" s="902">
        <f t="shared" si="16"/>
        <v>189</v>
      </c>
      <c r="E41" s="902">
        <f t="shared" si="16"/>
        <v>112</v>
      </c>
      <c r="F41" s="902">
        <f t="shared" si="16"/>
        <v>48</v>
      </c>
      <c r="G41" s="902">
        <f t="shared" si="16"/>
        <v>160</v>
      </c>
      <c r="H41" s="902">
        <f t="shared" si="16"/>
        <v>76</v>
      </c>
      <c r="I41" s="902">
        <f t="shared" si="16"/>
        <v>41</v>
      </c>
      <c r="J41" s="902">
        <f t="shared" si="16"/>
        <v>117</v>
      </c>
      <c r="K41" s="902">
        <f t="shared" si="16"/>
        <v>27</v>
      </c>
      <c r="L41" s="902">
        <f t="shared" si="16"/>
        <v>1</v>
      </c>
      <c r="M41" s="902">
        <f t="shared" si="16"/>
        <v>28</v>
      </c>
      <c r="N41" s="902">
        <f t="shared" si="16"/>
        <v>328</v>
      </c>
      <c r="O41" s="912">
        <f t="shared" si="16"/>
        <v>166</v>
      </c>
      <c r="P41" s="903">
        <f t="shared" si="16"/>
        <v>494</v>
      </c>
      <c r="Q41" s="134"/>
      <c r="R41" s="134"/>
    </row>
    <row r="42" spans="1:18" x14ac:dyDescent="0.35">
      <c r="A42" s="286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8"/>
    </row>
    <row r="43" spans="1:18" x14ac:dyDescent="0.35">
      <c r="A43" s="1227"/>
      <c r="B43" s="1227"/>
      <c r="C43" s="1227"/>
      <c r="D43" s="1227"/>
      <c r="E43" s="1227"/>
      <c r="F43" s="1227"/>
      <c r="G43" s="1227"/>
      <c r="H43" s="1227"/>
      <c r="I43" s="1227"/>
      <c r="J43" s="1227"/>
      <c r="K43" s="1227"/>
      <c r="L43" s="1227"/>
      <c r="M43" s="1227"/>
      <c r="N43" s="1227"/>
      <c r="O43" s="1227"/>
      <c r="P43" s="1227"/>
    </row>
    <row r="44" spans="1:18" x14ac:dyDescent="0.35">
      <c r="A44" s="1226"/>
      <c r="B44" s="1226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</row>
    <row r="45" spans="1:18" x14ac:dyDescent="0.35">
      <c r="A45" s="36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1:18" x14ac:dyDescent="0.35">
      <c r="A46" s="360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</sheetData>
  <mergeCells count="11">
    <mergeCell ref="A44:P44"/>
    <mergeCell ref="A43:P43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AP35"/>
  <sheetViews>
    <sheetView zoomScale="50" zoomScaleNormal="50" workbookViewId="0">
      <selection activeCell="U34" sqref="U34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0.140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23.25" customHeight="1" x14ac:dyDescent="0.35">
      <c r="A1" s="1291"/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6"/>
      <c r="R1" s="6"/>
      <c r="S1" s="6"/>
      <c r="T1" s="6"/>
    </row>
    <row r="2" spans="1:42" ht="35.25" customHeight="1" x14ac:dyDescent="0.35">
      <c r="A2" s="1289" t="s">
        <v>92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7.75" customHeight="1" x14ac:dyDescent="0.35">
      <c r="A3" s="1292" t="s">
        <v>94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830"/>
      <c r="R3" s="830"/>
    </row>
    <row r="4" spans="1:42" ht="21" customHeight="1" thickBot="1" x14ac:dyDescent="0.4">
      <c r="A4" s="2"/>
    </row>
    <row r="5" spans="1:42" ht="45" customHeight="1" thickBot="1" x14ac:dyDescent="0.4">
      <c r="A5" s="1284" t="s">
        <v>7</v>
      </c>
      <c r="B5" s="1286" t="s">
        <v>0</v>
      </c>
      <c r="C5" s="1310"/>
      <c r="D5" s="1311"/>
      <c r="E5" s="1286" t="s">
        <v>1</v>
      </c>
      <c r="F5" s="1310"/>
      <c r="G5" s="1311"/>
      <c r="H5" s="1286" t="s">
        <v>2</v>
      </c>
      <c r="I5" s="1310"/>
      <c r="J5" s="1311"/>
      <c r="K5" s="1286" t="s">
        <v>3</v>
      </c>
      <c r="L5" s="1310"/>
      <c r="M5" s="1311"/>
      <c r="N5" s="1312" t="s">
        <v>22</v>
      </c>
      <c r="O5" s="1313"/>
      <c r="P5" s="1314"/>
      <c r="Q5" s="7"/>
      <c r="R5" s="7"/>
    </row>
    <row r="6" spans="1:42" ht="63" customHeight="1" thickBot="1" x14ac:dyDescent="0.4">
      <c r="A6" s="1309"/>
      <c r="B6" s="727" t="s">
        <v>16</v>
      </c>
      <c r="C6" s="727" t="s">
        <v>17</v>
      </c>
      <c r="D6" s="728" t="s">
        <v>4</v>
      </c>
      <c r="E6" s="727" t="s">
        <v>16</v>
      </c>
      <c r="F6" s="727" t="s">
        <v>17</v>
      </c>
      <c r="G6" s="728" t="s">
        <v>4</v>
      </c>
      <c r="H6" s="727" t="s">
        <v>16</v>
      </c>
      <c r="I6" s="727" t="s">
        <v>17</v>
      </c>
      <c r="J6" s="728" t="s">
        <v>4</v>
      </c>
      <c r="K6" s="727" t="s">
        <v>16</v>
      </c>
      <c r="L6" s="727" t="s">
        <v>17</v>
      </c>
      <c r="M6" s="728" t="s">
        <v>4</v>
      </c>
      <c r="N6" s="727" t="s">
        <v>16</v>
      </c>
      <c r="O6" s="727" t="s">
        <v>17</v>
      </c>
      <c r="P6" s="18" t="s">
        <v>4</v>
      </c>
      <c r="Q6" s="7"/>
      <c r="R6" s="7"/>
    </row>
    <row r="7" spans="1:42" ht="24.95" customHeight="1" thickBot="1" x14ac:dyDescent="0.4">
      <c r="A7" s="831"/>
      <c r="B7" s="832"/>
      <c r="C7" s="833"/>
      <c r="D7" s="834"/>
      <c r="E7" s="832"/>
      <c r="F7" s="833"/>
      <c r="G7" s="834"/>
      <c r="H7" s="832"/>
      <c r="I7" s="833"/>
      <c r="J7" s="834"/>
      <c r="K7" s="835"/>
      <c r="L7" s="833"/>
      <c r="M7" s="834"/>
      <c r="N7" s="836"/>
      <c r="O7" s="837"/>
      <c r="P7" s="838"/>
      <c r="Q7" s="7"/>
      <c r="R7" s="7"/>
    </row>
    <row r="8" spans="1:42" ht="30" customHeight="1" x14ac:dyDescent="0.35">
      <c r="A8" s="679" t="s">
        <v>13</v>
      </c>
      <c r="B8" s="593"/>
      <c r="C8" s="594"/>
      <c r="D8" s="680"/>
      <c r="E8" s="681"/>
      <c r="F8" s="594"/>
      <c r="G8" s="591"/>
      <c r="H8" s="593"/>
      <c r="I8" s="594"/>
      <c r="J8" s="680"/>
      <c r="K8" s="681"/>
      <c r="L8" s="594"/>
      <c r="M8" s="591"/>
      <c r="N8" s="595"/>
      <c r="O8" s="594"/>
      <c r="P8" s="596"/>
      <c r="Q8" s="7"/>
      <c r="R8" s="7"/>
    </row>
    <row r="9" spans="1:42" ht="27.75" customHeight="1" x14ac:dyDescent="0.35">
      <c r="A9" s="56" t="s">
        <v>51</v>
      </c>
      <c r="B9" s="33"/>
      <c r="C9" s="16"/>
      <c r="D9" s="14"/>
      <c r="E9" s="17"/>
      <c r="F9" s="16"/>
      <c r="G9" s="13"/>
      <c r="H9" s="33"/>
      <c r="I9" s="16"/>
      <c r="J9" s="14"/>
      <c r="K9" s="17"/>
      <c r="L9" s="16"/>
      <c r="M9" s="16"/>
      <c r="N9" s="34"/>
      <c r="O9" s="15"/>
      <c r="P9" s="35"/>
      <c r="Q9" s="7"/>
      <c r="R9" s="7"/>
    </row>
    <row r="10" spans="1:42" ht="28.5" customHeight="1" x14ac:dyDescent="0.35">
      <c r="A10" s="43" t="s">
        <v>19</v>
      </c>
      <c r="B10" s="33">
        <v>0</v>
      </c>
      <c r="C10" s="16">
        <v>0</v>
      </c>
      <c r="D10" s="14">
        <f>B10+C10</f>
        <v>0</v>
      </c>
      <c r="E10" s="17">
        <v>0</v>
      </c>
      <c r="F10" s="16">
        <v>0</v>
      </c>
      <c r="G10" s="13">
        <f>E10+F10</f>
        <v>0</v>
      </c>
      <c r="H10" s="33">
        <v>13</v>
      </c>
      <c r="I10" s="16">
        <v>22</v>
      </c>
      <c r="J10" s="14">
        <f>H10+I10</f>
        <v>35</v>
      </c>
      <c r="K10" s="17">
        <v>14</v>
      </c>
      <c r="L10" s="16">
        <v>8</v>
      </c>
      <c r="M10" s="16">
        <f>K10+L10</f>
        <v>22</v>
      </c>
      <c r="N10" s="34">
        <f t="shared" ref="N10:O11" si="0">B10+E10+H10+K10</f>
        <v>27</v>
      </c>
      <c r="O10" s="15">
        <f t="shared" si="0"/>
        <v>30</v>
      </c>
      <c r="P10" s="35">
        <f>N10+O10</f>
        <v>57</v>
      </c>
      <c r="Q10" s="7"/>
      <c r="R10" s="7"/>
    </row>
    <row r="11" spans="1:42" ht="32.25" customHeight="1" x14ac:dyDescent="0.35">
      <c r="A11" s="43" t="s">
        <v>28</v>
      </c>
      <c r="B11" s="33">
        <v>0</v>
      </c>
      <c r="C11" s="16">
        <v>0</v>
      </c>
      <c r="D11" s="14">
        <v>0</v>
      </c>
      <c r="E11" s="17">
        <v>0</v>
      </c>
      <c r="F11" s="16">
        <v>8</v>
      </c>
      <c r="G11" s="13">
        <f>E11+F11</f>
        <v>8</v>
      </c>
      <c r="H11" s="33">
        <v>0</v>
      </c>
      <c r="I11" s="16">
        <v>8</v>
      </c>
      <c r="J11" s="14">
        <f>H11+I11</f>
        <v>8</v>
      </c>
      <c r="K11" s="17">
        <v>0</v>
      </c>
      <c r="L11" s="16">
        <v>0</v>
      </c>
      <c r="M11" s="16">
        <f>K11+L11</f>
        <v>0</v>
      </c>
      <c r="N11" s="34">
        <f t="shared" si="0"/>
        <v>0</v>
      </c>
      <c r="O11" s="15">
        <f t="shared" si="0"/>
        <v>16</v>
      </c>
      <c r="P11" s="35">
        <f>N11+O11</f>
        <v>16</v>
      </c>
      <c r="Q11" s="7"/>
      <c r="R11" s="7"/>
    </row>
    <row r="12" spans="1:42" ht="30.75" customHeight="1" thickBot="1" x14ac:dyDescent="0.4">
      <c r="A12" s="43" t="s">
        <v>90</v>
      </c>
      <c r="B12" s="33">
        <v>0</v>
      </c>
      <c r="C12" s="16">
        <v>5</v>
      </c>
      <c r="D12" s="14">
        <f>B12+C12</f>
        <v>5</v>
      </c>
      <c r="E12" s="17">
        <v>0</v>
      </c>
      <c r="F12" s="16">
        <v>0</v>
      </c>
      <c r="G12" s="13">
        <f>E12+F12</f>
        <v>0</v>
      </c>
      <c r="H12" s="33">
        <v>0</v>
      </c>
      <c r="I12" s="16">
        <v>0</v>
      </c>
      <c r="J12" s="14">
        <f>H12+I12</f>
        <v>0</v>
      </c>
      <c r="K12" s="17">
        <v>0</v>
      </c>
      <c r="L12" s="16">
        <v>0</v>
      </c>
      <c r="M12" s="16">
        <f>K12+L12</f>
        <v>0</v>
      </c>
      <c r="N12" s="34">
        <f>B12+E12+H12+K12</f>
        <v>0</v>
      </c>
      <c r="O12" s="15">
        <f>C12+F12+I12+L12</f>
        <v>5</v>
      </c>
      <c r="P12" s="35">
        <f>N12+O12</f>
        <v>5</v>
      </c>
      <c r="Q12" s="7"/>
      <c r="R12" s="7"/>
    </row>
    <row r="13" spans="1:42" ht="27" customHeight="1" thickBot="1" x14ac:dyDescent="0.4">
      <c r="A13" s="671" t="s">
        <v>10</v>
      </c>
      <c r="B13" s="589">
        <f>B10+B11</f>
        <v>0</v>
      </c>
      <c r="C13" s="589">
        <f>C10+C11+C12</f>
        <v>5</v>
      </c>
      <c r="D13" s="12">
        <f>D10+D11+D12</f>
        <v>5</v>
      </c>
      <c r="E13" s="590">
        <f>E10+E11</f>
        <v>0</v>
      </c>
      <c r="F13" s="589">
        <f t="shared" ref="F13:P13" si="1">F10+F11+F12</f>
        <v>8</v>
      </c>
      <c r="G13" s="672">
        <f t="shared" si="1"/>
        <v>8</v>
      </c>
      <c r="H13" s="589">
        <f t="shared" si="1"/>
        <v>13</v>
      </c>
      <c r="I13" s="589">
        <f t="shared" si="1"/>
        <v>30</v>
      </c>
      <c r="J13" s="12">
        <f t="shared" si="1"/>
        <v>43</v>
      </c>
      <c r="K13" s="590">
        <f t="shared" si="1"/>
        <v>14</v>
      </c>
      <c r="L13" s="589">
        <f t="shared" si="1"/>
        <v>8</v>
      </c>
      <c r="M13" s="589">
        <f t="shared" si="1"/>
        <v>22</v>
      </c>
      <c r="N13" s="589">
        <f t="shared" si="1"/>
        <v>27</v>
      </c>
      <c r="O13" s="589">
        <f t="shared" si="1"/>
        <v>51</v>
      </c>
      <c r="P13" s="12">
        <f t="shared" si="1"/>
        <v>78</v>
      </c>
      <c r="Q13" s="7"/>
      <c r="R13" s="7"/>
    </row>
    <row r="14" spans="1:42" ht="45" customHeight="1" thickBot="1" x14ac:dyDescent="0.4">
      <c r="A14" s="671" t="s">
        <v>14</v>
      </c>
      <c r="B14" s="570"/>
      <c r="C14" s="571"/>
      <c r="D14" s="572"/>
      <c r="E14" s="20"/>
      <c r="F14" s="20"/>
      <c r="G14" s="23"/>
      <c r="H14" s="40"/>
      <c r="I14" s="20"/>
      <c r="J14" s="21"/>
      <c r="K14" s="20"/>
      <c r="L14" s="20"/>
      <c r="M14" s="21"/>
      <c r="N14" s="573"/>
      <c r="O14" s="571"/>
      <c r="P14" s="21"/>
      <c r="Q14" s="7"/>
      <c r="R14" s="7"/>
    </row>
    <row r="15" spans="1:42" ht="27" customHeight="1" x14ac:dyDescent="0.35">
      <c r="A15" s="671" t="s">
        <v>9</v>
      </c>
      <c r="B15" s="574"/>
      <c r="C15" s="575"/>
      <c r="D15" s="576"/>
      <c r="E15" s="577"/>
      <c r="F15" s="575"/>
      <c r="G15" s="578"/>
      <c r="H15" s="574"/>
      <c r="I15" s="575" t="s">
        <v>5</v>
      </c>
      <c r="J15" s="576"/>
      <c r="K15" s="577"/>
      <c r="L15" s="575"/>
      <c r="M15" s="576"/>
      <c r="N15" s="579"/>
      <c r="O15" s="580"/>
      <c r="P15" s="581"/>
      <c r="Q15" s="4"/>
      <c r="R15" s="4"/>
    </row>
    <row r="16" spans="1:42" ht="27" customHeight="1" x14ac:dyDescent="0.35">
      <c r="A16" s="56" t="s">
        <v>51</v>
      </c>
      <c r="B16" s="33">
        <v>0</v>
      </c>
      <c r="C16" s="16">
        <v>0</v>
      </c>
      <c r="D16" s="14">
        <f>C16+B16</f>
        <v>0</v>
      </c>
      <c r="E16" s="36">
        <v>0</v>
      </c>
      <c r="F16" s="16">
        <v>0</v>
      </c>
      <c r="G16" s="36">
        <f>SUM(E16:F16)</f>
        <v>0</v>
      </c>
      <c r="H16" s="19">
        <v>0</v>
      </c>
      <c r="I16" s="16">
        <v>0</v>
      </c>
      <c r="J16" s="41">
        <f>H16+I16</f>
        <v>0</v>
      </c>
      <c r="K16" s="36">
        <v>0</v>
      </c>
      <c r="L16" s="16">
        <v>0</v>
      </c>
      <c r="M16" s="17">
        <f>SUM(K16:L16)</f>
        <v>0</v>
      </c>
      <c r="N16" s="34">
        <f t="shared" ref="N16:O19" si="2">B16+E16+H16+K16</f>
        <v>0</v>
      </c>
      <c r="O16" s="15">
        <f t="shared" si="2"/>
        <v>0</v>
      </c>
      <c r="P16" s="35">
        <f>SUM(N16:O16)</f>
        <v>0</v>
      </c>
      <c r="Q16" s="75"/>
      <c r="R16" s="75"/>
    </row>
    <row r="17" spans="1:18" ht="27" customHeight="1" x14ac:dyDescent="0.35">
      <c r="A17" s="43" t="s">
        <v>19</v>
      </c>
      <c r="B17" s="33">
        <v>0</v>
      </c>
      <c r="C17" s="16">
        <v>0</v>
      </c>
      <c r="D17" s="14">
        <f>B17+C17</f>
        <v>0</v>
      </c>
      <c r="E17" s="17">
        <v>0</v>
      </c>
      <c r="F17" s="16">
        <v>0</v>
      </c>
      <c r="G17" s="13">
        <f>E17+F17</f>
        <v>0</v>
      </c>
      <c r="H17" s="33">
        <v>13</v>
      </c>
      <c r="I17" s="16">
        <v>22</v>
      </c>
      <c r="J17" s="14">
        <f>H17+I17</f>
        <v>35</v>
      </c>
      <c r="K17" s="17">
        <v>14</v>
      </c>
      <c r="L17" s="16">
        <v>8</v>
      </c>
      <c r="M17" s="16">
        <f>K17+L17</f>
        <v>22</v>
      </c>
      <c r="N17" s="34">
        <f t="shared" si="2"/>
        <v>27</v>
      </c>
      <c r="O17" s="15">
        <f t="shared" si="2"/>
        <v>30</v>
      </c>
      <c r="P17" s="35">
        <f>N17+O17</f>
        <v>57</v>
      </c>
      <c r="Q17" s="7"/>
      <c r="R17" s="7"/>
    </row>
    <row r="18" spans="1:18" ht="27" customHeight="1" x14ac:dyDescent="0.35">
      <c r="A18" s="43" t="s">
        <v>28</v>
      </c>
      <c r="B18" s="33">
        <v>0</v>
      </c>
      <c r="C18" s="16">
        <v>0</v>
      </c>
      <c r="D18" s="14">
        <v>0</v>
      </c>
      <c r="E18" s="17">
        <v>0</v>
      </c>
      <c r="F18" s="16">
        <v>8</v>
      </c>
      <c r="G18" s="13">
        <f>E18+F18</f>
        <v>8</v>
      </c>
      <c r="H18" s="33">
        <v>0</v>
      </c>
      <c r="I18" s="16">
        <v>8</v>
      </c>
      <c r="J18" s="14">
        <f>H18+I18</f>
        <v>8</v>
      </c>
      <c r="K18" s="17">
        <v>0</v>
      </c>
      <c r="L18" s="16">
        <v>0</v>
      </c>
      <c r="M18" s="16">
        <f>K18+L18</f>
        <v>0</v>
      </c>
      <c r="N18" s="34">
        <f t="shared" si="2"/>
        <v>0</v>
      </c>
      <c r="O18" s="15">
        <f t="shared" si="2"/>
        <v>16</v>
      </c>
      <c r="P18" s="35">
        <f>N18+O18</f>
        <v>16</v>
      </c>
      <c r="Q18" s="7"/>
      <c r="R18" s="7"/>
    </row>
    <row r="19" spans="1:18" ht="35.25" customHeight="1" thickBot="1" x14ac:dyDescent="0.4">
      <c r="A19" s="43" t="s">
        <v>90</v>
      </c>
      <c r="B19" s="33">
        <v>0</v>
      </c>
      <c r="C19" s="16">
        <v>5</v>
      </c>
      <c r="D19" s="14">
        <f>B19+C19</f>
        <v>5</v>
      </c>
      <c r="E19" s="17">
        <v>0</v>
      </c>
      <c r="F19" s="16">
        <v>0</v>
      </c>
      <c r="G19" s="13">
        <f>E19+F19</f>
        <v>0</v>
      </c>
      <c r="H19" s="33">
        <v>0</v>
      </c>
      <c r="I19" s="16">
        <v>0</v>
      </c>
      <c r="J19" s="14">
        <f>H19+I19</f>
        <v>0</v>
      </c>
      <c r="K19" s="17">
        <v>0</v>
      </c>
      <c r="L19" s="16">
        <v>0</v>
      </c>
      <c r="M19" s="16">
        <f>K19+L19</f>
        <v>0</v>
      </c>
      <c r="N19" s="34">
        <f t="shared" si="2"/>
        <v>0</v>
      </c>
      <c r="O19" s="15">
        <f t="shared" si="2"/>
        <v>5</v>
      </c>
      <c r="P19" s="35">
        <f>N19+O19</f>
        <v>5</v>
      </c>
      <c r="Q19" s="7"/>
      <c r="R19" s="7"/>
    </row>
    <row r="20" spans="1:18" ht="27" customHeight="1" thickBot="1" x14ac:dyDescent="0.4">
      <c r="A20" s="673" t="s">
        <v>6</v>
      </c>
      <c r="B20" s="674">
        <f>B17+B18</f>
        <v>0</v>
      </c>
      <c r="C20" s="674">
        <f>C17+C18+C19</f>
        <v>5</v>
      </c>
      <c r="D20" s="674">
        <f>D17+D18+D19</f>
        <v>5</v>
      </c>
      <c r="E20" s="674">
        <f>E17+E18</f>
        <v>0</v>
      </c>
      <c r="F20" s="674">
        <f t="shared" ref="F20:P20" si="3">F17+F18+F19</f>
        <v>8</v>
      </c>
      <c r="G20" s="674">
        <f t="shared" si="3"/>
        <v>8</v>
      </c>
      <c r="H20" s="674">
        <f t="shared" si="3"/>
        <v>13</v>
      </c>
      <c r="I20" s="674">
        <f t="shared" si="3"/>
        <v>30</v>
      </c>
      <c r="J20" s="674">
        <f t="shared" si="3"/>
        <v>43</v>
      </c>
      <c r="K20" s="674">
        <f t="shared" si="3"/>
        <v>14</v>
      </c>
      <c r="L20" s="674">
        <f t="shared" si="3"/>
        <v>8</v>
      </c>
      <c r="M20" s="674">
        <f t="shared" si="3"/>
        <v>22</v>
      </c>
      <c r="N20" s="674">
        <f t="shared" si="3"/>
        <v>27</v>
      </c>
      <c r="O20" s="674">
        <f t="shared" si="3"/>
        <v>51</v>
      </c>
      <c r="P20" s="22">
        <f t="shared" si="3"/>
        <v>78</v>
      </c>
      <c r="Q20" s="75"/>
      <c r="R20" s="75"/>
    </row>
    <row r="21" spans="1:18" ht="33.75" customHeight="1" x14ac:dyDescent="0.35">
      <c r="A21" s="11" t="s">
        <v>15</v>
      </c>
      <c r="B21" s="50"/>
      <c r="C21" s="51"/>
      <c r="D21" s="52"/>
      <c r="E21" s="53"/>
      <c r="F21" s="51"/>
      <c r="G21" s="54"/>
      <c r="H21" s="582"/>
      <c r="I21" s="583"/>
      <c r="J21" s="675"/>
      <c r="K21" s="676"/>
      <c r="L21" s="583"/>
      <c r="M21" s="584"/>
      <c r="N21" s="585"/>
      <c r="O21" s="586"/>
      <c r="P21" s="587"/>
      <c r="Q21" s="8"/>
      <c r="R21" s="8"/>
    </row>
    <row r="22" spans="1:18" ht="27" customHeight="1" x14ac:dyDescent="0.35">
      <c r="A22" s="56" t="s">
        <v>51</v>
      </c>
      <c r="B22" s="33">
        <v>0</v>
      </c>
      <c r="C22" s="16">
        <v>0</v>
      </c>
      <c r="D22" s="14">
        <f>C22+B22</f>
        <v>0</v>
      </c>
      <c r="E22" s="36">
        <v>0</v>
      </c>
      <c r="F22" s="16">
        <v>0</v>
      </c>
      <c r="G22" s="36">
        <f>SUM(E22:F22)</f>
        <v>0</v>
      </c>
      <c r="H22" s="19">
        <v>0</v>
      </c>
      <c r="I22" s="16">
        <v>0</v>
      </c>
      <c r="J22" s="41">
        <f>H22+I22</f>
        <v>0</v>
      </c>
      <c r="K22" s="36">
        <v>0</v>
      </c>
      <c r="L22" s="16">
        <v>0</v>
      </c>
      <c r="M22" s="17">
        <f>SUM(K22:L22)</f>
        <v>0</v>
      </c>
      <c r="N22" s="34">
        <f t="shared" ref="N22:O24" si="4">B22+E22+H22+K22</f>
        <v>0</v>
      </c>
      <c r="O22" s="15">
        <f t="shared" si="4"/>
        <v>0</v>
      </c>
      <c r="P22" s="35">
        <f>SUM(N22:O22)</f>
        <v>0</v>
      </c>
      <c r="Q22" s="9"/>
      <c r="R22" s="9"/>
    </row>
    <row r="23" spans="1:18" ht="38.25" customHeight="1" x14ac:dyDescent="0.35">
      <c r="A23" s="43" t="s">
        <v>19</v>
      </c>
      <c r="B23" s="33">
        <v>0</v>
      </c>
      <c r="C23" s="16">
        <v>0</v>
      </c>
      <c r="D23" s="14">
        <f>C23+B23</f>
        <v>0</v>
      </c>
      <c r="E23" s="36">
        <v>0</v>
      </c>
      <c r="F23" s="16">
        <v>0</v>
      </c>
      <c r="G23" s="17">
        <f>SUM(E23:F23)</f>
        <v>0</v>
      </c>
      <c r="H23" s="19">
        <v>0</v>
      </c>
      <c r="I23" s="16">
        <v>0</v>
      </c>
      <c r="J23" s="17">
        <f>H23+I23</f>
        <v>0</v>
      </c>
      <c r="K23" s="19">
        <v>0</v>
      </c>
      <c r="L23" s="16">
        <v>0</v>
      </c>
      <c r="M23" s="17">
        <f>SUM(K23:L23)</f>
        <v>0</v>
      </c>
      <c r="N23" s="34">
        <f t="shared" si="4"/>
        <v>0</v>
      </c>
      <c r="O23" s="15">
        <f t="shared" si="4"/>
        <v>0</v>
      </c>
      <c r="P23" s="35">
        <f>SUM(N23:O23)</f>
        <v>0</v>
      </c>
      <c r="Q23" s="8"/>
      <c r="R23" s="8"/>
    </row>
    <row r="24" spans="1:18" ht="35.25" customHeight="1" x14ac:dyDescent="0.35">
      <c r="A24" s="43" t="s">
        <v>28</v>
      </c>
      <c r="B24" s="33">
        <v>0</v>
      </c>
      <c r="C24" s="16">
        <v>0</v>
      </c>
      <c r="D24" s="14">
        <v>0</v>
      </c>
      <c r="E24" s="17">
        <v>0</v>
      </c>
      <c r="F24" s="16">
        <v>0</v>
      </c>
      <c r="G24" s="13">
        <v>0</v>
      </c>
      <c r="H24" s="33">
        <v>0</v>
      </c>
      <c r="I24" s="16">
        <v>0</v>
      </c>
      <c r="J24" s="14">
        <v>0</v>
      </c>
      <c r="K24" s="17">
        <v>0</v>
      </c>
      <c r="L24" s="16">
        <v>0</v>
      </c>
      <c r="M24" s="16">
        <v>0</v>
      </c>
      <c r="N24" s="34">
        <f t="shared" si="4"/>
        <v>0</v>
      </c>
      <c r="O24" s="15">
        <f t="shared" si="4"/>
        <v>0</v>
      </c>
      <c r="P24" s="35">
        <f>SUM(N24:O24)</f>
        <v>0</v>
      </c>
      <c r="Q24" s="7"/>
      <c r="R24" s="7"/>
    </row>
    <row r="25" spans="1:18" ht="27" customHeight="1" thickBot="1" x14ac:dyDescent="0.4">
      <c r="A25" s="43" t="s">
        <v>90</v>
      </c>
      <c r="B25" s="33">
        <v>0</v>
      </c>
      <c r="C25" s="16">
        <v>0</v>
      </c>
      <c r="D25" s="14">
        <v>0</v>
      </c>
      <c r="E25" s="17">
        <v>0</v>
      </c>
      <c r="F25" s="16">
        <v>0</v>
      </c>
      <c r="G25" s="13">
        <v>0</v>
      </c>
      <c r="H25" s="33">
        <v>0</v>
      </c>
      <c r="I25" s="16">
        <v>0</v>
      </c>
      <c r="J25" s="14">
        <v>0</v>
      </c>
      <c r="K25" s="17">
        <v>0</v>
      </c>
      <c r="L25" s="16">
        <v>0</v>
      </c>
      <c r="M25" s="16">
        <v>0</v>
      </c>
      <c r="N25" s="34">
        <f>B25+E25+H25+K25</f>
        <v>0</v>
      </c>
      <c r="O25" s="15">
        <f>C25+F25+I25+L25</f>
        <v>0</v>
      </c>
      <c r="P25" s="35">
        <f>SUM(N25:O25)</f>
        <v>0</v>
      </c>
      <c r="Q25" s="7"/>
      <c r="R25" s="7"/>
    </row>
    <row r="26" spans="1:18" ht="26.25" thickBot="1" x14ac:dyDescent="0.4">
      <c r="A26" s="677" t="s">
        <v>11</v>
      </c>
      <c r="B26" s="588">
        <f t="shared" ref="B26:O26" si="5">B23+B24</f>
        <v>0</v>
      </c>
      <c r="C26" s="588">
        <f t="shared" si="5"/>
        <v>0</v>
      </c>
      <c r="D26" s="588">
        <f t="shared" si="5"/>
        <v>0</v>
      </c>
      <c r="E26" s="588">
        <f t="shared" si="5"/>
        <v>0</v>
      </c>
      <c r="F26" s="588">
        <f t="shared" si="5"/>
        <v>0</v>
      </c>
      <c r="G26" s="588">
        <f t="shared" si="5"/>
        <v>0</v>
      </c>
      <c r="H26" s="588">
        <f t="shared" si="5"/>
        <v>0</v>
      </c>
      <c r="I26" s="588">
        <f t="shared" si="5"/>
        <v>0</v>
      </c>
      <c r="J26" s="588">
        <f t="shared" si="5"/>
        <v>0</v>
      </c>
      <c r="K26" s="588">
        <f t="shared" si="5"/>
        <v>0</v>
      </c>
      <c r="L26" s="588">
        <f t="shared" si="5"/>
        <v>0</v>
      </c>
      <c r="M26" s="588">
        <f t="shared" si="5"/>
        <v>0</v>
      </c>
      <c r="N26" s="588">
        <f t="shared" si="5"/>
        <v>0</v>
      </c>
      <c r="O26" s="588">
        <f t="shared" si="5"/>
        <v>0</v>
      </c>
      <c r="P26" s="22">
        <f>P24</f>
        <v>0</v>
      </c>
      <c r="Q26" s="10"/>
      <c r="R26" s="10"/>
    </row>
    <row r="27" spans="1:18" ht="26.25" thickBot="1" x14ac:dyDescent="0.4">
      <c r="A27" s="678" t="s">
        <v>8</v>
      </c>
      <c r="B27" s="589">
        <f t="shared" ref="B27:P27" si="6">B20</f>
        <v>0</v>
      </c>
      <c r="C27" s="589">
        <f t="shared" si="6"/>
        <v>5</v>
      </c>
      <c r="D27" s="589">
        <f t="shared" si="6"/>
        <v>5</v>
      </c>
      <c r="E27" s="589">
        <f t="shared" si="6"/>
        <v>0</v>
      </c>
      <c r="F27" s="589">
        <f t="shared" si="6"/>
        <v>8</v>
      </c>
      <c r="G27" s="589">
        <f t="shared" si="6"/>
        <v>8</v>
      </c>
      <c r="H27" s="589">
        <f t="shared" si="6"/>
        <v>13</v>
      </c>
      <c r="I27" s="589">
        <f t="shared" si="6"/>
        <v>30</v>
      </c>
      <c r="J27" s="589">
        <f t="shared" si="6"/>
        <v>43</v>
      </c>
      <c r="K27" s="589">
        <f t="shared" si="6"/>
        <v>14</v>
      </c>
      <c r="L27" s="589">
        <f t="shared" si="6"/>
        <v>8</v>
      </c>
      <c r="M27" s="589">
        <v>22</v>
      </c>
      <c r="N27" s="589">
        <f t="shared" si="6"/>
        <v>27</v>
      </c>
      <c r="O27" s="589">
        <f t="shared" si="6"/>
        <v>51</v>
      </c>
      <c r="P27" s="12">
        <f t="shared" si="6"/>
        <v>78</v>
      </c>
      <c r="Q27" s="3"/>
      <c r="R27" s="3"/>
    </row>
    <row r="28" spans="1:18" ht="26.25" thickBot="1" x14ac:dyDescent="0.4">
      <c r="A28" s="73" t="s">
        <v>15</v>
      </c>
      <c r="B28" s="589">
        <f t="shared" ref="B28:P28" si="7">B26</f>
        <v>0</v>
      </c>
      <c r="C28" s="589">
        <f t="shared" si="7"/>
        <v>0</v>
      </c>
      <c r="D28" s="12">
        <f t="shared" si="7"/>
        <v>0</v>
      </c>
      <c r="E28" s="590">
        <f t="shared" si="7"/>
        <v>0</v>
      </c>
      <c r="F28" s="589">
        <f t="shared" si="7"/>
        <v>0</v>
      </c>
      <c r="G28" s="589">
        <f t="shared" si="7"/>
        <v>0</v>
      </c>
      <c r="H28" s="589">
        <f t="shared" si="7"/>
        <v>0</v>
      </c>
      <c r="I28" s="589">
        <f t="shared" si="7"/>
        <v>0</v>
      </c>
      <c r="J28" s="589">
        <f t="shared" si="7"/>
        <v>0</v>
      </c>
      <c r="K28" s="589">
        <f t="shared" si="7"/>
        <v>0</v>
      </c>
      <c r="L28" s="589">
        <f t="shared" si="7"/>
        <v>0</v>
      </c>
      <c r="M28" s="589">
        <f t="shared" si="7"/>
        <v>0</v>
      </c>
      <c r="N28" s="589">
        <f t="shared" si="7"/>
        <v>0</v>
      </c>
      <c r="O28" s="589">
        <f t="shared" si="7"/>
        <v>0</v>
      </c>
      <c r="P28" s="12">
        <f t="shared" si="7"/>
        <v>0</v>
      </c>
      <c r="Q28" s="3"/>
      <c r="R28" s="3"/>
    </row>
    <row r="29" spans="1:18" ht="26.25" thickBot="1" x14ac:dyDescent="0.4">
      <c r="A29" s="839" t="s">
        <v>12</v>
      </c>
      <c r="B29" s="840">
        <f t="shared" ref="B29:N29" si="8">SUM(B27:B28)</f>
        <v>0</v>
      </c>
      <c r="C29" s="840">
        <f t="shared" si="8"/>
        <v>5</v>
      </c>
      <c r="D29" s="841">
        <f t="shared" si="8"/>
        <v>5</v>
      </c>
      <c r="E29" s="842">
        <f t="shared" si="8"/>
        <v>0</v>
      </c>
      <c r="F29" s="840">
        <f t="shared" si="8"/>
        <v>8</v>
      </c>
      <c r="G29" s="840">
        <f t="shared" si="8"/>
        <v>8</v>
      </c>
      <c r="H29" s="840">
        <f t="shared" si="8"/>
        <v>13</v>
      </c>
      <c r="I29" s="840">
        <f t="shared" si="8"/>
        <v>30</v>
      </c>
      <c r="J29" s="840">
        <f t="shared" si="8"/>
        <v>43</v>
      </c>
      <c r="K29" s="840">
        <f>SUM(K27:K28)</f>
        <v>14</v>
      </c>
      <c r="L29" s="840">
        <v>8</v>
      </c>
      <c r="M29" s="840">
        <v>22</v>
      </c>
      <c r="N29" s="840">
        <f t="shared" si="8"/>
        <v>27</v>
      </c>
      <c r="O29" s="840">
        <f>O26+O27+O28</f>
        <v>51</v>
      </c>
      <c r="P29" s="841">
        <f>P23+P24+P27</f>
        <v>78</v>
      </c>
      <c r="Q29" s="3"/>
      <c r="R29" s="3"/>
    </row>
    <row r="30" spans="1:18" x14ac:dyDescent="0.35">
      <c r="A30" s="7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</row>
    <row r="31" spans="1:18" x14ac:dyDescent="0.35">
      <c r="A31" s="7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75"/>
      <c r="R31" s="75"/>
    </row>
    <row r="32" spans="1:18" x14ac:dyDescent="0.35">
      <c r="A32" s="1275"/>
      <c r="B32" s="1275"/>
      <c r="C32" s="1275"/>
      <c r="D32" s="1275"/>
      <c r="E32" s="1275"/>
      <c r="F32" s="1275"/>
      <c r="G32" s="1275"/>
      <c r="H32" s="1275"/>
      <c r="I32" s="1275"/>
      <c r="J32" s="1275"/>
      <c r="K32" s="1275"/>
      <c r="L32" s="1275"/>
      <c r="M32" s="1275"/>
      <c r="N32" s="1275"/>
      <c r="O32" s="1275"/>
      <c r="P32" s="1275"/>
    </row>
    <row r="33" spans="1:16" x14ac:dyDescent="0.35">
      <c r="A33" s="1276"/>
      <c r="B33" s="1276"/>
      <c r="C33" s="1276"/>
      <c r="D33" s="1276"/>
      <c r="E33" s="1276"/>
      <c r="F33" s="1276"/>
      <c r="G33" s="1276"/>
      <c r="H33" s="1276"/>
      <c r="I33" s="1276"/>
      <c r="J33" s="1276"/>
      <c r="K33" s="1276"/>
      <c r="L33" s="1276"/>
      <c r="M33" s="1276"/>
      <c r="N33" s="1276"/>
      <c r="O33" s="1276"/>
      <c r="P33" s="1276"/>
    </row>
    <row r="34" spans="1:16" x14ac:dyDescent="0.35">
      <c r="A34" s="3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11">
    <mergeCell ref="A32:P32"/>
    <mergeCell ref="A33:P33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AP45"/>
  <sheetViews>
    <sheetView zoomScale="50" zoomScaleNormal="50" workbookViewId="0">
      <selection activeCell="K33" sqref="K33"/>
    </sheetView>
  </sheetViews>
  <sheetFormatPr defaultColWidth="9" defaultRowHeight="25.5" x14ac:dyDescent="0.35"/>
  <cols>
    <col min="1" max="1" width="88.85546875" style="74" customWidth="1"/>
    <col min="2" max="2" width="12.5703125" style="74" customWidth="1"/>
    <col min="3" max="3" width="12.7109375" style="74" customWidth="1"/>
    <col min="4" max="4" width="9.7109375" style="74" customWidth="1"/>
    <col min="5" max="5" width="12.85546875" style="74" customWidth="1"/>
    <col min="6" max="6" width="12.5703125" style="74" customWidth="1"/>
    <col min="7" max="7" width="12" style="74" customWidth="1"/>
    <col min="8" max="8" width="12.42578125" style="74" customWidth="1"/>
    <col min="9" max="9" width="12.85546875" style="74" customWidth="1"/>
    <col min="10" max="10" width="11.5703125" style="74" customWidth="1"/>
    <col min="11" max="11" width="12.5703125" style="74" customWidth="1"/>
    <col min="12" max="12" width="13.7109375" style="74" customWidth="1"/>
    <col min="13" max="13" width="10" style="74" customWidth="1"/>
    <col min="14" max="14" width="14.140625" style="74" customWidth="1"/>
    <col min="15" max="15" width="13.140625" style="74" customWidth="1"/>
    <col min="16" max="16" width="15.7109375" style="74" customWidth="1"/>
    <col min="17" max="18" width="10.5703125" style="74" customWidth="1"/>
    <col min="19" max="19" width="9" style="74" customWidth="1"/>
    <col min="20" max="20" width="12.7109375" style="74" customWidth="1"/>
    <col min="21" max="21" width="23.28515625" style="74" customWidth="1"/>
    <col min="22" max="23" width="9" style="74" customWidth="1"/>
    <col min="24" max="24" width="10.42578125" style="74" customWidth="1"/>
    <col min="25" max="25" width="11.140625" style="74" customWidth="1"/>
    <col min="26" max="256" width="9" style="74"/>
    <col min="257" max="257" width="88.85546875" style="74" customWidth="1"/>
    <col min="258" max="258" width="12.5703125" style="74" customWidth="1"/>
    <col min="259" max="259" width="12.7109375" style="74" customWidth="1"/>
    <col min="260" max="260" width="9.7109375" style="74" customWidth="1"/>
    <col min="261" max="261" width="12" style="74" customWidth="1"/>
    <col min="262" max="262" width="10.85546875" style="74" customWidth="1"/>
    <col min="263" max="263" width="9.7109375" style="74" customWidth="1"/>
    <col min="264" max="264" width="12.42578125" style="74" customWidth="1"/>
    <col min="265" max="265" width="10.28515625" style="74" customWidth="1"/>
    <col min="266" max="266" width="10.7109375" style="74" customWidth="1"/>
    <col min="267" max="267" width="12.5703125" style="74" customWidth="1"/>
    <col min="268" max="268" width="9.42578125" style="74" customWidth="1"/>
    <col min="269" max="269" width="10" style="74" customWidth="1"/>
    <col min="270" max="270" width="12.42578125" style="74" customWidth="1"/>
    <col min="271" max="271" width="10.85546875" style="74" customWidth="1"/>
    <col min="272" max="272" width="10" style="74" customWidth="1"/>
    <col min="273" max="274" width="10.5703125" style="74" customWidth="1"/>
    <col min="275" max="275" width="9" style="74" customWidth="1"/>
    <col min="276" max="276" width="12.7109375" style="74" customWidth="1"/>
    <col min="277" max="277" width="23.28515625" style="74" customWidth="1"/>
    <col min="278" max="279" width="9" style="74" customWidth="1"/>
    <col min="280" max="280" width="10.42578125" style="74" customWidth="1"/>
    <col min="281" max="281" width="11.140625" style="74" customWidth="1"/>
    <col min="282" max="512" width="9" style="74"/>
    <col min="513" max="513" width="88.85546875" style="74" customWidth="1"/>
    <col min="514" max="514" width="12.5703125" style="74" customWidth="1"/>
    <col min="515" max="515" width="12.7109375" style="74" customWidth="1"/>
    <col min="516" max="516" width="9.7109375" style="74" customWidth="1"/>
    <col min="517" max="517" width="12" style="74" customWidth="1"/>
    <col min="518" max="518" width="10.85546875" style="74" customWidth="1"/>
    <col min="519" max="519" width="9.7109375" style="74" customWidth="1"/>
    <col min="520" max="520" width="12.42578125" style="74" customWidth="1"/>
    <col min="521" max="521" width="10.28515625" style="74" customWidth="1"/>
    <col min="522" max="522" width="10.7109375" style="74" customWidth="1"/>
    <col min="523" max="523" width="12.5703125" style="74" customWidth="1"/>
    <col min="524" max="524" width="9.42578125" style="74" customWidth="1"/>
    <col min="525" max="525" width="10" style="74" customWidth="1"/>
    <col min="526" max="526" width="12.42578125" style="74" customWidth="1"/>
    <col min="527" max="527" width="10.85546875" style="74" customWidth="1"/>
    <col min="528" max="528" width="10" style="74" customWidth="1"/>
    <col min="529" max="530" width="10.5703125" style="74" customWidth="1"/>
    <col min="531" max="531" width="9" style="74" customWidth="1"/>
    <col min="532" max="532" width="12.7109375" style="74" customWidth="1"/>
    <col min="533" max="533" width="23.28515625" style="74" customWidth="1"/>
    <col min="534" max="535" width="9" style="74" customWidth="1"/>
    <col min="536" max="536" width="10.42578125" style="74" customWidth="1"/>
    <col min="537" max="537" width="11.140625" style="74" customWidth="1"/>
    <col min="538" max="768" width="9" style="74"/>
    <col min="769" max="769" width="88.85546875" style="74" customWidth="1"/>
    <col min="770" max="770" width="12.5703125" style="74" customWidth="1"/>
    <col min="771" max="771" width="12.7109375" style="74" customWidth="1"/>
    <col min="772" max="772" width="9.7109375" style="74" customWidth="1"/>
    <col min="773" max="773" width="12" style="74" customWidth="1"/>
    <col min="774" max="774" width="10.85546875" style="74" customWidth="1"/>
    <col min="775" max="775" width="9.7109375" style="74" customWidth="1"/>
    <col min="776" max="776" width="12.42578125" style="74" customWidth="1"/>
    <col min="777" max="777" width="10.28515625" style="74" customWidth="1"/>
    <col min="778" max="778" width="10.7109375" style="74" customWidth="1"/>
    <col min="779" max="779" width="12.5703125" style="74" customWidth="1"/>
    <col min="780" max="780" width="9.42578125" style="74" customWidth="1"/>
    <col min="781" max="781" width="10" style="74" customWidth="1"/>
    <col min="782" max="782" width="12.42578125" style="74" customWidth="1"/>
    <col min="783" max="783" width="10.85546875" style="74" customWidth="1"/>
    <col min="784" max="784" width="10" style="74" customWidth="1"/>
    <col min="785" max="786" width="10.5703125" style="74" customWidth="1"/>
    <col min="787" max="787" width="9" style="74" customWidth="1"/>
    <col min="788" max="788" width="12.7109375" style="74" customWidth="1"/>
    <col min="789" max="789" width="23.28515625" style="74" customWidth="1"/>
    <col min="790" max="791" width="9" style="74" customWidth="1"/>
    <col min="792" max="792" width="10.42578125" style="74" customWidth="1"/>
    <col min="793" max="793" width="11.140625" style="74" customWidth="1"/>
    <col min="794" max="1024" width="9" style="74"/>
    <col min="1025" max="1025" width="88.85546875" style="74" customWidth="1"/>
    <col min="1026" max="1026" width="12.5703125" style="74" customWidth="1"/>
    <col min="1027" max="1027" width="12.7109375" style="74" customWidth="1"/>
    <col min="1028" max="1028" width="9.7109375" style="74" customWidth="1"/>
    <col min="1029" max="1029" width="12" style="74" customWidth="1"/>
    <col min="1030" max="1030" width="10.85546875" style="74" customWidth="1"/>
    <col min="1031" max="1031" width="9.7109375" style="74" customWidth="1"/>
    <col min="1032" max="1032" width="12.42578125" style="74" customWidth="1"/>
    <col min="1033" max="1033" width="10.28515625" style="74" customWidth="1"/>
    <col min="1034" max="1034" width="10.7109375" style="74" customWidth="1"/>
    <col min="1035" max="1035" width="12.5703125" style="74" customWidth="1"/>
    <col min="1036" max="1036" width="9.42578125" style="74" customWidth="1"/>
    <col min="1037" max="1037" width="10" style="74" customWidth="1"/>
    <col min="1038" max="1038" width="12.42578125" style="74" customWidth="1"/>
    <col min="1039" max="1039" width="10.85546875" style="74" customWidth="1"/>
    <col min="1040" max="1040" width="10" style="74" customWidth="1"/>
    <col min="1041" max="1042" width="10.5703125" style="74" customWidth="1"/>
    <col min="1043" max="1043" width="9" style="74" customWidth="1"/>
    <col min="1044" max="1044" width="12.7109375" style="74" customWidth="1"/>
    <col min="1045" max="1045" width="23.28515625" style="74" customWidth="1"/>
    <col min="1046" max="1047" width="9" style="74" customWidth="1"/>
    <col min="1048" max="1048" width="10.42578125" style="74" customWidth="1"/>
    <col min="1049" max="1049" width="11.140625" style="74" customWidth="1"/>
    <col min="1050" max="1280" width="9" style="74"/>
    <col min="1281" max="1281" width="88.85546875" style="74" customWidth="1"/>
    <col min="1282" max="1282" width="12.5703125" style="74" customWidth="1"/>
    <col min="1283" max="1283" width="12.7109375" style="74" customWidth="1"/>
    <col min="1284" max="1284" width="9.7109375" style="74" customWidth="1"/>
    <col min="1285" max="1285" width="12" style="74" customWidth="1"/>
    <col min="1286" max="1286" width="10.85546875" style="74" customWidth="1"/>
    <col min="1287" max="1287" width="9.7109375" style="74" customWidth="1"/>
    <col min="1288" max="1288" width="12.42578125" style="74" customWidth="1"/>
    <col min="1289" max="1289" width="10.28515625" style="74" customWidth="1"/>
    <col min="1290" max="1290" width="10.7109375" style="74" customWidth="1"/>
    <col min="1291" max="1291" width="12.5703125" style="74" customWidth="1"/>
    <col min="1292" max="1292" width="9.42578125" style="74" customWidth="1"/>
    <col min="1293" max="1293" width="10" style="74" customWidth="1"/>
    <col min="1294" max="1294" width="12.42578125" style="74" customWidth="1"/>
    <col min="1295" max="1295" width="10.85546875" style="74" customWidth="1"/>
    <col min="1296" max="1296" width="10" style="74" customWidth="1"/>
    <col min="1297" max="1298" width="10.5703125" style="74" customWidth="1"/>
    <col min="1299" max="1299" width="9" style="74" customWidth="1"/>
    <col min="1300" max="1300" width="12.7109375" style="74" customWidth="1"/>
    <col min="1301" max="1301" width="23.28515625" style="74" customWidth="1"/>
    <col min="1302" max="1303" width="9" style="74" customWidth="1"/>
    <col min="1304" max="1304" width="10.42578125" style="74" customWidth="1"/>
    <col min="1305" max="1305" width="11.140625" style="74" customWidth="1"/>
    <col min="1306" max="1536" width="9" style="74"/>
    <col min="1537" max="1537" width="88.85546875" style="74" customWidth="1"/>
    <col min="1538" max="1538" width="12.5703125" style="74" customWidth="1"/>
    <col min="1539" max="1539" width="12.7109375" style="74" customWidth="1"/>
    <col min="1540" max="1540" width="9.7109375" style="74" customWidth="1"/>
    <col min="1541" max="1541" width="12" style="74" customWidth="1"/>
    <col min="1542" max="1542" width="10.85546875" style="74" customWidth="1"/>
    <col min="1543" max="1543" width="9.7109375" style="74" customWidth="1"/>
    <col min="1544" max="1544" width="12.42578125" style="74" customWidth="1"/>
    <col min="1545" max="1545" width="10.28515625" style="74" customWidth="1"/>
    <col min="1546" max="1546" width="10.7109375" style="74" customWidth="1"/>
    <col min="1547" max="1547" width="12.5703125" style="74" customWidth="1"/>
    <col min="1548" max="1548" width="9.42578125" style="74" customWidth="1"/>
    <col min="1549" max="1549" width="10" style="74" customWidth="1"/>
    <col min="1550" max="1550" width="12.42578125" style="74" customWidth="1"/>
    <col min="1551" max="1551" width="10.85546875" style="74" customWidth="1"/>
    <col min="1552" max="1552" width="10" style="74" customWidth="1"/>
    <col min="1553" max="1554" width="10.5703125" style="74" customWidth="1"/>
    <col min="1555" max="1555" width="9" style="74" customWidth="1"/>
    <col min="1556" max="1556" width="12.7109375" style="74" customWidth="1"/>
    <col min="1557" max="1557" width="23.28515625" style="74" customWidth="1"/>
    <col min="1558" max="1559" width="9" style="74" customWidth="1"/>
    <col min="1560" max="1560" width="10.42578125" style="74" customWidth="1"/>
    <col min="1561" max="1561" width="11.140625" style="74" customWidth="1"/>
    <col min="1562" max="1792" width="9" style="74"/>
    <col min="1793" max="1793" width="88.85546875" style="74" customWidth="1"/>
    <col min="1794" max="1794" width="12.5703125" style="74" customWidth="1"/>
    <col min="1795" max="1795" width="12.7109375" style="74" customWidth="1"/>
    <col min="1796" max="1796" width="9.7109375" style="74" customWidth="1"/>
    <col min="1797" max="1797" width="12" style="74" customWidth="1"/>
    <col min="1798" max="1798" width="10.85546875" style="74" customWidth="1"/>
    <col min="1799" max="1799" width="9.7109375" style="74" customWidth="1"/>
    <col min="1800" max="1800" width="12.42578125" style="74" customWidth="1"/>
    <col min="1801" max="1801" width="10.28515625" style="74" customWidth="1"/>
    <col min="1802" max="1802" width="10.7109375" style="74" customWidth="1"/>
    <col min="1803" max="1803" width="12.5703125" style="74" customWidth="1"/>
    <col min="1804" max="1804" width="9.42578125" style="74" customWidth="1"/>
    <col min="1805" max="1805" width="10" style="74" customWidth="1"/>
    <col min="1806" max="1806" width="12.42578125" style="74" customWidth="1"/>
    <col min="1807" max="1807" width="10.85546875" style="74" customWidth="1"/>
    <col min="1808" max="1808" width="10" style="74" customWidth="1"/>
    <col min="1809" max="1810" width="10.5703125" style="74" customWidth="1"/>
    <col min="1811" max="1811" width="9" style="74" customWidth="1"/>
    <col min="1812" max="1812" width="12.7109375" style="74" customWidth="1"/>
    <col min="1813" max="1813" width="23.28515625" style="74" customWidth="1"/>
    <col min="1814" max="1815" width="9" style="74" customWidth="1"/>
    <col min="1816" max="1816" width="10.42578125" style="74" customWidth="1"/>
    <col min="1817" max="1817" width="11.140625" style="74" customWidth="1"/>
    <col min="1818" max="2048" width="9" style="74"/>
    <col min="2049" max="2049" width="88.85546875" style="74" customWidth="1"/>
    <col min="2050" max="2050" width="12.5703125" style="74" customWidth="1"/>
    <col min="2051" max="2051" width="12.7109375" style="74" customWidth="1"/>
    <col min="2052" max="2052" width="9.7109375" style="74" customWidth="1"/>
    <col min="2053" max="2053" width="12" style="74" customWidth="1"/>
    <col min="2054" max="2054" width="10.85546875" style="74" customWidth="1"/>
    <col min="2055" max="2055" width="9.7109375" style="74" customWidth="1"/>
    <col min="2056" max="2056" width="12.42578125" style="74" customWidth="1"/>
    <col min="2057" max="2057" width="10.28515625" style="74" customWidth="1"/>
    <col min="2058" max="2058" width="10.7109375" style="74" customWidth="1"/>
    <col min="2059" max="2059" width="12.5703125" style="74" customWidth="1"/>
    <col min="2060" max="2060" width="9.42578125" style="74" customWidth="1"/>
    <col min="2061" max="2061" width="10" style="74" customWidth="1"/>
    <col min="2062" max="2062" width="12.42578125" style="74" customWidth="1"/>
    <col min="2063" max="2063" width="10.85546875" style="74" customWidth="1"/>
    <col min="2064" max="2064" width="10" style="74" customWidth="1"/>
    <col min="2065" max="2066" width="10.5703125" style="74" customWidth="1"/>
    <col min="2067" max="2067" width="9" style="74" customWidth="1"/>
    <col min="2068" max="2068" width="12.7109375" style="74" customWidth="1"/>
    <col min="2069" max="2069" width="23.28515625" style="74" customWidth="1"/>
    <col min="2070" max="2071" width="9" style="74" customWidth="1"/>
    <col min="2072" max="2072" width="10.42578125" style="74" customWidth="1"/>
    <col min="2073" max="2073" width="11.140625" style="74" customWidth="1"/>
    <col min="2074" max="2304" width="9" style="74"/>
    <col min="2305" max="2305" width="88.85546875" style="74" customWidth="1"/>
    <col min="2306" max="2306" width="12.5703125" style="74" customWidth="1"/>
    <col min="2307" max="2307" width="12.7109375" style="74" customWidth="1"/>
    <col min="2308" max="2308" width="9.7109375" style="74" customWidth="1"/>
    <col min="2309" max="2309" width="12" style="74" customWidth="1"/>
    <col min="2310" max="2310" width="10.85546875" style="74" customWidth="1"/>
    <col min="2311" max="2311" width="9.7109375" style="74" customWidth="1"/>
    <col min="2312" max="2312" width="12.42578125" style="74" customWidth="1"/>
    <col min="2313" max="2313" width="10.28515625" style="74" customWidth="1"/>
    <col min="2314" max="2314" width="10.7109375" style="74" customWidth="1"/>
    <col min="2315" max="2315" width="12.5703125" style="74" customWidth="1"/>
    <col min="2316" max="2316" width="9.42578125" style="74" customWidth="1"/>
    <col min="2317" max="2317" width="10" style="74" customWidth="1"/>
    <col min="2318" max="2318" width="12.42578125" style="74" customWidth="1"/>
    <col min="2319" max="2319" width="10.85546875" style="74" customWidth="1"/>
    <col min="2320" max="2320" width="10" style="74" customWidth="1"/>
    <col min="2321" max="2322" width="10.5703125" style="74" customWidth="1"/>
    <col min="2323" max="2323" width="9" style="74" customWidth="1"/>
    <col min="2324" max="2324" width="12.7109375" style="74" customWidth="1"/>
    <col min="2325" max="2325" width="23.28515625" style="74" customWidth="1"/>
    <col min="2326" max="2327" width="9" style="74" customWidth="1"/>
    <col min="2328" max="2328" width="10.42578125" style="74" customWidth="1"/>
    <col min="2329" max="2329" width="11.140625" style="74" customWidth="1"/>
    <col min="2330" max="2560" width="9" style="74"/>
    <col min="2561" max="2561" width="88.85546875" style="74" customWidth="1"/>
    <col min="2562" max="2562" width="12.5703125" style="74" customWidth="1"/>
    <col min="2563" max="2563" width="12.7109375" style="74" customWidth="1"/>
    <col min="2564" max="2564" width="9.7109375" style="74" customWidth="1"/>
    <col min="2565" max="2565" width="12" style="74" customWidth="1"/>
    <col min="2566" max="2566" width="10.85546875" style="74" customWidth="1"/>
    <col min="2567" max="2567" width="9.7109375" style="74" customWidth="1"/>
    <col min="2568" max="2568" width="12.42578125" style="74" customWidth="1"/>
    <col min="2569" max="2569" width="10.28515625" style="74" customWidth="1"/>
    <col min="2570" max="2570" width="10.7109375" style="74" customWidth="1"/>
    <col min="2571" max="2571" width="12.5703125" style="74" customWidth="1"/>
    <col min="2572" max="2572" width="9.42578125" style="74" customWidth="1"/>
    <col min="2573" max="2573" width="10" style="74" customWidth="1"/>
    <col min="2574" max="2574" width="12.42578125" style="74" customWidth="1"/>
    <col min="2575" max="2575" width="10.85546875" style="74" customWidth="1"/>
    <col min="2576" max="2576" width="10" style="74" customWidth="1"/>
    <col min="2577" max="2578" width="10.5703125" style="74" customWidth="1"/>
    <col min="2579" max="2579" width="9" style="74" customWidth="1"/>
    <col min="2580" max="2580" width="12.7109375" style="74" customWidth="1"/>
    <col min="2581" max="2581" width="23.28515625" style="74" customWidth="1"/>
    <col min="2582" max="2583" width="9" style="74" customWidth="1"/>
    <col min="2584" max="2584" width="10.42578125" style="74" customWidth="1"/>
    <col min="2585" max="2585" width="11.140625" style="74" customWidth="1"/>
    <col min="2586" max="2816" width="9" style="74"/>
    <col min="2817" max="2817" width="88.85546875" style="74" customWidth="1"/>
    <col min="2818" max="2818" width="12.5703125" style="74" customWidth="1"/>
    <col min="2819" max="2819" width="12.7109375" style="74" customWidth="1"/>
    <col min="2820" max="2820" width="9.7109375" style="74" customWidth="1"/>
    <col min="2821" max="2821" width="12" style="74" customWidth="1"/>
    <col min="2822" max="2822" width="10.85546875" style="74" customWidth="1"/>
    <col min="2823" max="2823" width="9.7109375" style="74" customWidth="1"/>
    <col min="2824" max="2824" width="12.42578125" style="74" customWidth="1"/>
    <col min="2825" max="2825" width="10.28515625" style="74" customWidth="1"/>
    <col min="2826" max="2826" width="10.7109375" style="74" customWidth="1"/>
    <col min="2827" max="2827" width="12.5703125" style="74" customWidth="1"/>
    <col min="2828" max="2828" width="9.42578125" style="74" customWidth="1"/>
    <col min="2829" max="2829" width="10" style="74" customWidth="1"/>
    <col min="2830" max="2830" width="12.42578125" style="74" customWidth="1"/>
    <col min="2831" max="2831" width="10.85546875" style="74" customWidth="1"/>
    <col min="2832" max="2832" width="10" style="74" customWidth="1"/>
    <col min="2833" max="2834" width="10.5703125" style="74" customWidth="1"/>
    <col min="2835" max="2835" width="9" style="74" customWidth="1"/>
    <col min="2836" max="2836" width="12.7109375" style="74" customWidth="1"/>
    <col min="2837" max="2837" width="23.28515625" style="74" customWidth="1"/>
    <col min="2838" max="2839" width="9" style="74" customWidth="1"/>
    <col min="2840" max="2840" width="10.42578125" style="74" customWidth="1"/>
    <col min="2841" max="2841" width="11.140625" style="74" customWidth="1"/>
    <col min="2842" max="3072" width="9" style="74"/>
    <col min="3073" max="3073" width="88.85546875" style="74" customWidth="1"/>
    <col min="3074" max="3074" width="12.5703125" style="74" customWidth="1"/>
    <col min="3075" max="3075" width="12.7109375" style="74" customWidth="1"/>
    <col min="3076" max="3076" width="9.7109375" style="74" customWidth="1"/>
    <col min="3077" max="3077" width="12" style="74" customWidth="1"/>
    <col min="3078" max="3078" width="10.85546875" style="74" customWidth="1"/>
    <col min="3079" max="3079" width="9.7109375" style="74" customWidth="1"/>
    <col min="3080" max="3080" width="12.42578125" style="74" customWidth="1"/>
    <col min="3081" max="3081" width="10.28515625" style="74" customWidth="1"/>
    <col min="3082" max="3082" width="10.7109375" style="74" customWidth="1"/>
    <col min="3083" max="3083" width="12.5703125" style="74" customWidth="1"/>
    <col min="3084" max="3084" width="9.42578125" style="74" customWidth="1"/>
    <col min="3085" max="3085" width="10" style="74" customWidth="1"/>
    <col min="3086" max="3086" width="12.42578125" style="74" customWidth="1"/>
    <col min="3087" max="3087" width="10.85546875" style="74" customWidth="1"/>
    <col min="3088" max="3088" width="10" style="74" customWidth="1"/>
    <col min="3089" max="3090" width="10.5703125" style="74" customWidth="1"/>
    <col min="3091" max="3091" width="9" style="74" customWidth="1"/>
    <col min="3092" max="3092" width="12.7109375" style="74" customWidth="1"/>
    <col min="3093" max="3093" width="23.28515625" style="74" customWidth="1"/>
    <col min="3094" max="3095" width="9" style="74" customWidth="1"/>
    <col min="3096" max="3096" width="10.42578125" style="74" customWidth="1"/>
    <col min="3097" max="3097" width="11.140625" style="74" customWidth="1"/>
    <col min="3098" max="3328" width="9" style="74"/>
    <col min="3329" max="3329" width="88.85546875" style="74" customWidth="1"/>
    <col min="3330" max="3330" width="12.5703125" style="74" customWidth="1"/>
    <col min="3331" max="3331" width="12.7109375" style="74" customWidth="1"/>
    <col min="3332" max="3332" width="9.7109375" style="74" customWidth="1"/>
    <col min="3333" max="3333" width="12" style="74" customWidth="1"/>
    <col min="3334" max="3334" width="10.85546875" style="74" customWidth="1"/>
    <col min="3335" max="3335" width="9.7109375" style="74" customWidth="1"/>
    <col min="3336" max="3336" width="12.42578125" style="74" customWidth="1"/>
    <col min="3337" max="3337" width="10.28515625" style="74" customWidth="1"/>
    <col min="3338" max="3338" width="10.7109375" style="74" customWidth="1"/>
    <col min="3339" max="3339" width="12.5703125" style="74" customWidth="1"/>
    <col min="3340" max="3340" width="9.42578125" style="74" customWidth="1"/>
    <col min="3341" max="3341" width="10" style="74" customWidth="1"/>
    <col min="3342" max="3342" width="12.42578125" style="74" customWidth="1"/>
    <col min="3343" max="3343" width="10.85546875" style="74" customWidth="1"/>
    <col min="3344" max="3344" width="10" style="74" customWidth="1"/>
    <col min="3345" max="3346" width="10.5703125" style="74" customWidth="1"/>
    <col min="3347" max="3347" width="9" style="74" customWidth="1"/>
    <col min="3348" max="3348" width="12.7109375" style="74" customWidth="1"/>
    <col min="3349" max="3349" width="23.28515625" style="74" customWidth="1"/>
    <col min="3350" max="3351" width="9" style="74" customWidth="1"/>
    <col min="3352" max="3352" width="10.42578125" style="74" customWidth="1"/>
    <col min="3353" max="3353" width="11.140625" style="74" customWidth="1"/>
    <col min="3354" max="3584" width="9" style="74"/>
    <col min="3585" max="3585" width="88.85546875" style="74" customWidth="1"/>
    <col min="3586" max="3586" width="12.5703125" style="74" customWidth="1"/>
    <col min="3587" max="3587" width="12.7109375" style="74" customWidth="1"/>
    <col min="3588" max="3588" width="9.7109375" style="74" customWidth="1"/>
    <col min="3589" max="3589" width="12" style="74" customWidth="1"/>
    <col min="3590" max="3590" width="10.85546875" style="74" customWidth="1"/>
    <col min="3591" max="3591" width="9.7109375" style="74" customWidth="1"/>
    <col min="3592" max="3592" width="12.42578125" style="74" customWidth="1"/>
    <col min="3593" max="3593" width="10.28515625" style="74" customWidth="1"/>
    <col min="3594" max="3594" width="10.7109375" style="74" customWidth="1"/>
    <col min="3595" max="3595" width="12.5703125" style="74" customWidth="1"/>
    <col min="3596" max="3596" width="9.42578125" style="74" customWidth="1"/>
    <col min="3597" max="3597" width="10" style="74" customWidth="1"/>
    <col min="3598" max="3598" width="12.42578125" style="74" customWidth="1"/>
    <col min="3599" max="3599" width="10.85546875" style="74" customWidth="1"/>
    <col min="3600" max="3600" width="10" style="74" customWidth="1"/>
    <col min="3601" max="3602" width="10.5703125" style="74" customWidth="1"/>
    <col min="3603" max="3603" width="9" style="74" customWidth="1"/>
    <col min="3604" max="3604" width="12.7109375" style="74" customWidth="1"/>
    <col min="3605" max="3605" width="23.28515625" style="74" customWidth="1"/>
    <col min="3606" max="3607" width="9" style="74" customWidth="1"/>
    <col min="3608" max="3608" width="10.42578125" style="74" customWidth="1"/>
    <col min="3609" max="3609" width="11.140625" style="74" customWidth="1"/>
    <col min="3610" max="3840" width="9" style="74"/>
    <col min="3841" max="3841" width="88.85546875" style="74" customWidth="1"/>
    <col min="3842" max="3842" width="12.5703125" style="74" customWidth="1"/>
    <col min="3843" max="3843" width="12.7109375" style="74" customWidth="1"/>
    <col min="3844" max="3844" width="9.7109375" style="74" customWidth="1"/>
    <col min="3845" max="3845" width="12" style="74" customWidth="1"/>
    <col min="3846" max="3846" width="10.85546875" style="74" customWidth="1"/>
    <col min="3847" max="3847" width="9.7109375" style="74" customWidth="1"/>
    <col min="3848" max="3848" width="12.42578125" style="74" customWidth="1"/>
    <col min="3849" max="3849" width="10.28515625" style="74" customWidth="1"/>
    <col min="3850" max="3850" width="10.7109375" style="74" customWidth="1"/>
    <col min="3851" max="3851" width="12.5703125" style="74" customWidth="1"/>
    <col min="3852" max="3852" width="9.42578125" style="74" customWidth="1"/>
    <col min="3853" max="3853" width="10" style="74" customWidth="1"/>
    <col min="3854" max="3854" width="12.42578125" style="74" customWidth="1"/>
    <col min="3855" max="3855" width="10.85546875" style="74" customWidth="1"/>
    <col min="3856" max="3856" width="10" style="74" customWidth="1"/>
    <col min="3857" max="3858" width="10.5703125" style="74" customWidth="1"/>
    <col min="3859" max="3859" width="9" style="74" customWidth="1"/>
    <col min="3860" max="3860" width="12.7109375" style="74" customWidth="1"/>
    <col min="3861" max="3861" width="23.28515625" style="74" customWidth="1"/>
    <col min="3862" max="3863" width="9" style="74" customWidth="1"/>
    <col min="3864" max="3864" width="10.42578125" style="74" customWidth="1"/>
    <col min="3865" max="3865" width="11.140625" style="74" customWidth="1"/>
    <col min="3866" max="4096" width="9" style="74"/>
    <col min="4097" max="4097" width="88.85546875" style="74" customWidth="1"/>
    <col min="4098" max="4098" width="12.5703125" style="74" customWidth="1"/>
    <col min="4099" max="4099" width="12.7109375" style="74" customWidth="1"/>
    <col min="4100" max="4100" width="9.7109375" style="74" customWidth="1"/>
    <col min="4101" max="4101" width="12" style="74" customWidth="1"/>
    <col min="4102" max="4102" width="10.85546875" style="74" customWidth="1"/>
    <col min="4103" max="4103" width="9.7109375" style="74" customWidth="1"/>
    <col min="4104" max="4104" width="12.42578125" style="74" customWidth="1"/>
    <col min="4105" max="4105" width="10.28515625" style="74" customWidth="1"/>
    <col min="4106" max="4106" width="10.7109375" style="74" customWidth="1"/>
    <col min="4107" max="4107" width="12.5703125" style="74" customWidth="1"/>
    <col min="4108" max="4108" width="9.42578125" style="74" customWidth="1"/>
    <col min="4109" max="4109" width="10" style="74" customWidth="1"/>
    <col min="4110" max="4110" width="12.42578125" style="74" customWidth="1"/>
    <col min="4111" max="4111" width="10.85546875" style="74" customWidth="1"/>
    <col min="4112" max="4112" width="10" style="74" customWidth="1"/>
    <col min="4113" max="4114" width="10.5703125" style="74" customWidth="1"/>
    <col min="4115" max="4115" width="9" style="74" customWidth="1"/>
    <col min="4116" max="4116" width="12.7109375" style="74" customWidth="1"/>
    <col min="4117" max="4117" width="23.28515625" style="74" customWidth="1"/>
    <col min="4118" max="4119" width="9" style="74" customWidth="1"/>
    <col min="4120" max="4120" width="10.42578125" style="74" customWidth="1"/>
    <col min="4121" max="4121" width="11.140625" style="74" customWidth="1"/>
    <col min="4122" max="4352" width="9" style="74"/>
    <col min="4353" max="4353" width="88.85546875" style="74" customWidth="1"/>
    <col min="4354" max="4354" width="12.5703125" style="74" customWidth="1"/>
    <col min="4355" max="4355" width="12.7109375" style="74" customWidth="1"/>
    <col min="4356" max="4356" width="9.7109375" style="74" customWidth="1"/>
    <col min="4357" max="4357" width="12" style="74" customWidth="1"/>
    <col min="4358" max="4358" width="10.85546875" style="74" customWidth="1"/>
    <col min="4359" max="4359" width="9.7109375" style="74" customWidth="1"/>
    <col min="4360" max="4360" width="12.42578125" style="74" customWidth="1"/>
    <col min="4361" max="4361" width="10.28515625" style="74" customWidth="1"/>
    <col min="4362" max="4362" width="10.7109375" style="74" customWidth="1"/>
    <col min="4363" max="4363" width="12.5703125" style="74" customWidth="1"/>
    <col min="4364" max="4364" width="9.42578125" style="74" customWidth="1"/>
    <col min="4365" max="4365" width="10" style="74" customWidth="1"/>
    <col min="4366" max="4366" width="12.42578125" style="74" customWidth="1"/>
    <col min="4367" max="4367" width="10.85546875" style="74" customWidth="1"/>
    <col min="4368" max="4368" width="10" style="74" customWidth="1"/>
    <col min="4369" max="4370" width="10.5703125" style="74" customWidth="1"/>
    <col min="4371" max="4371" width="9" style="74" customWidth="1"/>
    <col min="4372" max="4372" width="12.7109375" style="74" customWidth="1"/>
    <col min="4373" max="4373" width="23.28515625" style="74" customWidth="1"/>
    <col min="4374" max="4375" width="9" style="74" customWidth="1"/>
    <col min="4376" max="4376" width="10.42578125" style="74" customWidth="1"/>
    <col min="4377" max="4377" width="11.140625" style="74" customWidth="1"/>
    <col min="4378" max="4608" width="9" style="74"/>
    <col min="4609" max="4609" width="88.85546875" style="74" customWidth="1"/>
    <col min="4610" max="4610" width="12.5703125" style="74" customWidth="1"/>
    <col min="4611" max="4611" width="12.7109375" style="74" customWidth="1"/>
    <col min="4612" max="4612" width="9.7109375" style="74" customWidth="1"/>
    <col min="4613" max="4613" width="12" style="74" customWidth="1"/>
    <col min="4614" max="4614" width="10.85546875" style="74" customWidth="1"/>
    <col min="4615" max="4615" width="9.7109375" style="74" customWidth="1"/>
    <col min="4616" max="4616" width="12.42578125" style="74" customWidth="1"/>
    <col min="4617" max="4617" width="10.28515625" style="74" customWidth="1"/>
    <col min="4618" max="4618" width="10.7109375" style="74" customWidth="1"/>
    <col min="4619" max="4619" width="12.5703125" style="74" customWidth="1"/>
    <col min="4620" max="4620" width="9.42578125" style="74" customWidth="1"/>
    <col min="4621" max="4621" width="10" style="74" customWidth="1"/>
    <col min="4622" max="4622" width="12.42578125" style="74" customWidth="1"/>
    <col min="4623" max="4623" width="10.85546875" style="74" customWidth="1"/>
    <col min="4624" max="4624" width="10" style="74" customWidth="1"/>
    <col min="4625" max="4626" width="10.5703125" style="74" customWidth="1"/>
    <col min="4627" max="4627" width="9" style="74" customWidth="1"/>
    <col min="4628" max="4628" width="12.7109375" style="74" customWidth="1"/>
    <col min="4629" max="4629" width="23.28515625" style="74" customWidth="1"/>
    <col min="4630" max="4631" width="9" style="74" customWidth="1"/>
    <col min="4632" max="4632" width="10.42578125" style="74" customWidth="1"/>
    <col min="4633" max="4633" width="11.140625" style="74" customWidth="1"/>
    <col min="4634" max="4864" width="9" style="74"/>
    <col min="4865" max="4865" width="88.85546875" style="74" customWidth="1"/>
    <col min="4866" max="4866" width="12.5703125" style="74" customWidth="1"/>
    <col min="4867" max="4867" width="12.7109375" style="74" customWidth="1"/>
    <col min="4868" max="4868" width="9.7109375" style="74" customWidth="1"/>
    <col min="4869" max="4869" width="12" style="74" customWidth="1"/>
    <col min="4870" max="4870" width="10.85546875" style="74" customWidth="1"/>
    <col min="4871" max="4871" width="9.7109375" style="74" customWidth="1"/>
    <col min="4872" max="4872" width="12.42578125" style="74" customWidth="1"/>
    <col min="4873" max="4873" width="10.28515625" style="74" customWidth="1"/>
    <col min="4874" max="4874" width="10.7109375" style="74" customWidth="1"/>
    <col min="4875" max="4875" width="12.5703125" style="74" customWidth="1"/>
    <col min="4876" max="4876" width="9.42578125" style="74" customWidth="1"/>
    <col min="4877" max="4877" width="10" style="74" customWidth="1"/>
    <col min="4878" max="4878" width="12.42578125" style="74" customWidth="1"/>
    <col min="4879" max="4879" width="10.85546875" style="74" customWidth="1"/>
    <col min="4880" max="4880" width="10" style="74" customWidth="1"/>
    <col min="4881" max="4882" width="10.5703125" style="74" customWidth="1"/>
    <col min="4883" max="4883" width="9" style="74" customWidth="1"/>
    <col min="4884" max="4884" width="12.7109375" style="74" customWidth="1"/>
    <col min="4885" max="4885" width="23.28515625" style="74" customWidth="1"/>
    <col min="4886" max="4887" width="9" style="74" customWidth="1"/>
    <col min="4888" max="4888" width="10.42578125" style="74" customWidth="1"/>
    <col min="4889" max="4889" width="11.140625" style="74" customWidth="1"/>
    <col min="4890" max="5120" width="9" style="74"/>
    <col min="5121" max="5121" width="88.85546875" style="74" customWidth="1"/>
    <col min="5122" max="5122" width="12.5703125" style="74" customWidth="1"/>
    <col min="5123" max="5123" width="12.7109375" style="74" customWidth="1"/>
    <col min="5124" max="5124" width="9.7109375" style="74" customWidth="1"/>
    <col min="5125" max="5125" width="12" style="74" customWidth="1"/>
    <col min="5126" max="5126" width="10.85546875" style="74" customWidth="1"/>
    <col min="5127" max="5127" width="9.7109375" style="74" customWidth="1"/>
    <col min="5128" max="5128" width="12.42578125" style="74" customWidth="1"/>
    <col min="5129" max="5129" width="10.28515625" style="74" customWidth="1"/>
    <col min="5130" max="5130" width="10.7109375" style="74" customWidth="1"/>
    <col min="5131" max="5131" width="12.5703125" style="74" customWidth="1"/>
    <col min="5132" max="5132" width="9.42578125" style="74" customWidth="1"/>
    <col min="5133" max="5133" width="10" style="74" customWidth="1"/>
    <col min="5134" max="5134" width="12.42578125" style="74" customWidth="1"/>
    <col min="5135" max="5135" width="10.85546875" style="74" customWidth="1"/>
    <col min="5136" max="5136" width="10" style="74" customWidth="1"/>
    <col min="5137" max="5138" width="10.5703125" style="74" customWidth="1"/>
    <col min="5139" max="5139" width="9" style="74" customWidth="1"/>
    <col min="5140" max="5140" width="12.7109375" style="74" customWidth="1"/>
    <col min="5141" max="5141" width="23.28515625" style="74" customWidth="1"/>
    <col min="5142" max="5143" width="9" style="74" customWidth="1"/>
    <col min="5144" max="5144" width="10.42578125" style="74" customWidth="1"/>
    <col min="5145" max="5145" width="11.140625" style="74" customWidth="1"/>
    <col min="5146" max="5376" width="9" style="74"/>
    <col min="5377" max="5377" width="88.85546875" style="74" customWidth="1"/>
    <col min="5378" max="5378" width="12.5703125" style="74" customWidth="1"/>
    <col min="5379" max="5379" width="12.7109375" style="74" customWidth="1"/>
    <col min="5380" max="5380" width="9.7109375" style="74" customWidth="1"/>
    <col min="5381" max="5381" width="12" style="74" customWidth="1"/>
    <col min="5382" max="5382" width="10.85546875" style="74" customWidth="1"/>
    <col min="5383" max="5383" width="9.7109375" style="74" customWidth="1"/>
    <col min="5384" max="5384" width="12.42578125" style="74" customWidth="1"/>
    <col min="5385" max="5385" width="10.28515625" style="74" customWidth="1"/>
    <col min="5386" max="5386" width="10.7109375" style="74" customWidth="1"/>
    <col min="5387" max="5387" width="12.5703125" style="74" customWidth="1"/>
    <col min="5388" max="5388" width="9.42578125" style="74" customWidth="1"/>
    <col min="5389" max="5389" width="10" style="74" customWidth="1"/>
    <col min="5390" max="5390" width="12.42578125" style="74" customWidth="1"/>
    <col min="5391" max="5391" width="10.85546875" style="74" customWidth="1"/>
    <col min="5392" max="5392" width="10" style="74" customWidth="1"/>
    <col min="5393" max="5394" width="10.5703125" style="74" customWidth="1"/>
    <col min="5395" max="5395" width="9" style="74" customWidth="1"/>
    <col min="5396" max="5396" width="12.7109375" style="74" customWidth="1"/>
    <col min="5397" max="5397" width="23.28515625" style="74" customWidth="1"/>
    <col min="5398" max="5399" width="9" style="74" customWidth="1"/>
    <col min="5400" max="5400" width="10.42578125" style="74" customWidth="1"/>
    <col min="5401" max="5401" width="11.140625" style="74" customWidth="1"/>
    <col min="5402" max="5632" width="9" style="74"/>
    <col min="5633" max="5633" width="88.85546875" style="74" customWidth="1"/>
    <col min="5634" max="5634" width="12.5703125" style="74" customWidth="1"/>
    <col min="5635" max="5635" width="12.7109375" style="74" customWidth="1"/>
    <col min="5636" max="5636" width="9.7109375" style="74" customWidth="1"/>
    <col min="5637" max="5637" width="12" style="74" customWidth="1"/>
    <col min="5638" max="5638" width="10.85546875" style="74" customWidth="1"/>
    <col min="5639" max="5639" width="9.7109375" style="74" customWidth="1"/>
    <col min="5640" max="5640" width="12.42578125" style="74" customWidth="1"/>
    <col min="5641" max="5641" width="10.28515625" style="74" customWidth="1"/>
    <col min="5642" max="5642" width="10.7109375" style="74" customWidth="1"/>
    <col min="5643" max="5643" width="12.5703125" style="74" customWidth="1"/>
    <col min="5644" max="5644" width="9.42578125" style="74" customWidth="1"/>
    <col min="5645" max="5645" width="10" style="74" customWidth="1"/>
    <col min="5646" max="5646" width="12.42578125" style="74" customWidth="1"/>
    <col min="5647" max="5647" width="10.85546875" style="74" customWidth="1"/>
    <col min="5648" max="5648" width="10" style="74" customWidth="1"/>
    <col min="5649" max="5650" width="10.5703125" style="74" customWidth="1"/>
    <col min="5651" max="5651" width="9" style="74" customWidth="1"/>
    <col min="5652" max="5652" width="12.7109375" style="74" customWidth="1"/>
    <col min="5653" max="5653" width="23.28515625" style="74" customWidth="1"/>
    <col min="5654" max="5655" width="9" style="74" customWidth="1"/>
    <col min="5656" max="5656" width="10.42578125" style="74" customWidth="1"/>
    <col min="5657" max="5657" width="11.140625" style="74" customWidth="1"/>
    <col min="5658" max="5888" width="9" style="74"/>
    <col min="5889" max="5889" width="88.85546875" style="74" customWidth="1"/>
    <col min="5890" max="5890" width="12.5703125" style="74" customWidth="1"/>
    <col min="5891" max="5891" width="12.7109375" style="74" customWidth="1"/>
    <col min="5892" max="5892" width="9.7109375" style="74" customWidth="1"/>
    <col min="5893" max="5893" width="12" style="74" customWidth="1"/>
    <col min="5894" max="5894" width="10.85546875" style="74" customWidth="1"/>
    <col min="5895" max="5895" width="9.7109375" style="74" customWidth="1"/>
    <col min="5896" max="5896" width="12.42578125" style="74" customWidth="1"/>
    <col min="5897" max="5897" width="10.28515625" style="74" customWidth="1"/>
    <col min="5898" max="5898" width="10.7109375" style="74" customWidth="1"/>
    <col min="5899" max="5899" width="12.5703125" style="74" customWidth="1"/>
    <col min="5900" max="5900" width="9.42578125" style="74" customWidth="1"/>
    <col min="5901" max="5901" width="10" style="74" customWidth="1"/>
    <col min="5902" max="5902" width="12.42578125" style="74" customWidth="1"/>
    <col min="5903" max="5903" width="10.85546875" style="74" customWidth="1"/>
    <col min="5904" max="5904" width="10" style="74" customWidth="1"/>
    <col min="5905" max="5906" width="10.5703125" style="74" customWidth="1"/>
    <col min="5907" max="5907" width="9" style="74" customWidth="1"/>
    <col min="5908" max="5908" width="12.7109375" style="74" customWidth="1"/>
    <col min="5909" max="5909" width="23.28515625" style="74" customWidth="1"/>
    <col min="5910" max="5911" width="9" style="74" customWidth="1"/>
    <col min="5912" max="5912" width="10.42578125" style="74" customWidth="1"/>
    <col min="5913" max="5913" width="11.140625" style="74" customWidth="1"/>
    <col min="5914" max="6144" width="9" style="74"/>
    <col min="6145" max="6145" width="88.85546875" style="74" customWidth="1"/>
    <col min="6146" max="6146" width="12.5703125" style="74" customWidth="1"/>
    <col min="6147" max="6147" width="12.7109375" style="74" customWidth="1"/>
    <col min="6148" max="6148" width="9.7109375" style="74" customWidth="1"/>
    <col min="6149" max="6149" width="12" style="74" customWidth="1"/>
    <col min="6150" max="6150" width="10.85546875" style="74" customWidth="1"/>
    <col min="6151" max="6151" width="9.7109375" style="74" customWidth="1"/>
    <col min="6152" max="6152" width="12.42578125" style="74" customWidth="1"/>
    <col min="6153" max="6153" width="10.28515625" style="74" customWidth="1"/>
    <col min="6154" max="6154" width="10.7109375" style="74" customWidth="1"/>
    <col min="6155" max="6155" width="12.5703125" style="74" customWidth="1"/>
    <col min="6156" max="6156" width="9.42578125" style="74" customWidth="1"/>
    <col min="6157" max="6157" width="10" style="74" customWidth="1"/>
    <col min="6158" max="6158" width="12.42578125" style="74" customWidth="1"/>
    <col min="6159" max="6159" width="10.85546875" style="74" customWidth="1"/>
    <col min="6160" max="6160" width="10" style="74" customWidth="1"/>
    <col min="6161" max="6162" width="10.5703125" style="74" customWidth="1"/>
    <col min="6163" max="6163" width="9" style="74" customWidth="1"/>
    <col min="6164" max="6164" width="12.7109375" style="74" customWidth="1"/>
    <col min="6165" max="6165" width="23.28515625" style="74" customWidth="1"/>
    <col min="6166" max="6167" width="9" style="74" customWidth="1"/>
    <col min="6168" max="6168" width="10.42578125" style="74" customWidth="1"/>
    <col min="6169" max="6169" width="11.140625" style="74" customWidth="1"/>
    <col min="6170" max="6400" width="9" style="74"/>
    <col min="6401" max="6401" width="88.85546875" style="74" customWidth="1"/>
    <col min="6402" max="6402" width="12.5703125" style="74" customWidth="1"/>
    <col min="6403" max="6403" width="12.7109375" style="74" customWidth="1"/>
    <col min="6404" max="6404" width="9.7109375" style="74" customWidth="1"/>
    <col min="6405" max="6405" width="12" style="74" customWidth="1"/>
    <col min="6406" max="6406" width="10.85546875" style="74" customWidth="1"/>
    <col min="6407" max="6407" width="9.7109375" style="74" customWidth="1"/>
    <col min="6408" max="6408" width="12.42578125" style="74" customWidth="1"/>
    <col min="6409" max="6409" width="10.28515625" style="74" customWidth="1"/>
    <col min="6410" max="6410" width="10.7109375" style="74" customWidth="1"/>
    <col min="6411" max="6411" width="12.5703125" style="74" customWidth="1"/>
    <col min="6412" max="6412" width="9.42578125" style="74" customWidth="1"/>
    <col min="6413" max="6413" width="10" style="74" customWidth="1"/>
    <col min="6414" max="6414" width="12.42578125" style="74" customWidth="1"/>
    <col min="6415" max="6415" width="10.85546875" style="74" customWidth="1"/>
    <col min="6416" max="6416" width="10" style="74" customWidth="1"/>
    <col min="6417" max="6418" width="10.5703125" style="74" customWidth="1"/>
    <col min="6419" max="6419" width="9" style="74" customWidth="1"/>
    <col min="6420" max="6420" width="12.7109375" style="74" customWidth="1"/>
    <col min="6421" max="6421" width="23.28515625" style="74" customWidth="1"/>
    <col min="6422" max="6423" width="9" style="74" customWidth="1"/>
    <col min="6424" max="6424" width="10.42578125" style="74" customWidth="1"/>
    <col min="6425" max="6425" width="11.140625" style="74" customWidth="1"/>
    <col min="6426" max="6656" width="9" style="74"/>
    <col min="6657" max="6657" width="88.85546875" style="74" customWidth="1"/>
    <col min="6658" max="6658" width="12.5703125" style="74" customWidth="1"/>
    <col min="6659" max="6659" width="12.7109375" style="74" customWidth="1"/>
    <col min="6660" max="6660" width="9.7109375" style="74" customWidth="1"/>
    <col min="6661" max="6661" width="12" style="74" customWidth="1"/>
    <col min="6662" max="6662" width="10.85546875" style="74" customWidth="1"/>
    <col min="6663" max="6663" width="9.7109375" style="74" customWidth="1"/>
    <col min="6664" max="6664" width="12.42578125" style="74" customWidth="1"/>
    <col min="6665" max="6665" width="10.28515625" style="74" customWidth="1"/>
    <col min="6666" max="6666" width="10.7109375" style="74" customWidth="1"/>
    <col min="6667" max="6667" width="12.5703125" style="74" customWidth="1"/>
    <col min="6668" max="6668" width="9.42578125" style="74" customWidth="1"/>
    <col min="6669" max="6669" width="10" style="74" customWidth="1"/>
    <col min="6670" max="6670" width="12.42578125" style="74" customWidth="1"/>
    <col min="6671" max="6671" width="10.85546875" style="74" customWidth="1"/>
    <col min="6672" max="6672" width="10" style="74" customWidth="1"/>
    <col min="6673" max="6674" width="10.5703125" style="74" customWidth="1"/>
    <col min="6675" max="6675" width="9" style="74" customWidth="1"/>
    <col min="6676" max="6676" width="12.7109375" style="74" customWidth="1"/>
    <col min="6677" max="6677" width="23.28515625" style="74" customWidth="1"/>
    <col min="6678" max="6679" width="9" style="74" customWidth="1"/>
    <col min="6680" max="6680" width="10.42578125" style="74" customWidth="1"/>
    <col min="6681" max="6681" width="11.140625" style="74" customWidth="1"/>
    <col min="6682" max="6912" width="9" style="74"/>
    <col min="6913" max="6913" width="88.85546875" style="74" customWidth="1"/>
    <col min="6914" max="6914" width="12.5703125" style="74" customWidth="1"/>
    <col min="6915" max="6915" width="12.7109375" style="74" customWidth="1"/>
    <col min="6916" max="6916" width="9.7109375" style="74" customWidth="1"/>
    <col min="6917" max="6917" width="12" style="74" customWidth="1"/>
    <col min="6918" max="6918" width="10.85546875" style="74" customWidth="1"/>
    <col min="6919" max="6919" width="9.7109375" style="74" customWidth="1"/>
    <col min="6920" max="6920" width="12.42578125" style="74" customWidth="1"/>
    <col min="6921" max="6921" width="10.28515625" style="74" customWidth="1"/>
    <col min="6922" max="6922" width="10.7109375" style="74" customWidth="1"/>
    <col min="6923" max="6923" width="12.5703125" style="74" customWidth="1"/>
    <col min="6924" max="6924" width="9.42578125" style="74" customWidth="1"/>
    <col min="6925" max="6925" width="10" style="74" customWidth="1"/>
    <col min="6926" max="6926" width="12.42578125" style="74" customWidth="1"/>
    <col min="6927" max="6927" width="10.85546875" style="74" customWidth="1"/>
    <col min="6928" max="6928" width="10" style="74" customWidth="1"/>
    <col min="6929" max="6930" width="10.5703125" style="74" customWidth="1"/>
    <col min="6931" max="6931" width="9" style="74" customWidth="1"/>
    <col min="6932" max="6932" width="12.7109375" style="74" customWidth="1"/>
    <col min="6933" max="6933" width="23.28515625" style="74" customWidth="1"/>
    <col min="6934" max="6935" width="9" style="74" customWidth="1"/>
    <col min="6936" max="6936" width="10.42578125" style="74" customWidth="1"/>
    <col min="6937" max="6937" width="11.140625" style="74" customWidth="1"/>
    <col min="6938" max="7168" width="9" style="74"/>
    <col min="7169" max="7169" width="88.85546875" style="74" customWidth="1"/>
    <col min="7170" max="7170" width="12.5703125" style="74" customWidth="1"/>
    <col min="7171" max="7171" width="12.7109375" style="74" customWidth="1"/>
    <col min="7172" max="7172" width="9.7109375" style="74" customWidth="1"/>
    <col min="7173" max="7173" width="12" style="74" customWidth="1"/>
    <col min="7174" max="7174" width="10.85546875" style="74" customWidth="1"/>
    <col min="7175" max="7175" width="9.7109375" style="74" customWidth="1"/>
    <col min="7176" max="7176" width="12.42578125" style="74" customWidth="1"/>
    <col min="7177" max="7177" width="10.28515625" style="74" customWidth="1"/>
    <col min="7178" max="7178" width="10.7109375" style="74" customWidth="1"/>
    <col min="7179" max="7179" width="12.5703125" style="74" customWidth="1"/>
    <col min="7180" max="7180" width="9.42578125" style="74" customWidth="1"/>
    <col min="7181" max="7181" width="10" style="74" customWidth="1"/>
    <col min="7182" max="7182" width="12.42578125" style="74" customWidth="1"/>
    <col min="7183" max="7183" width="10.85546875" style="74" customWidth="1"/>
    <col min="7184" max="7184" width="10" style="74" customWidth="1"/>
    <col min="7185" max="7186" width="10.5703125" style="74" customWidth="1"/>
    <col min="7187" max="7187" width="9" style="74" customWidth="1"/>
    <col min="7188" max="7188" width="12.7109375" style="74" customWidth="1"/>
    <col min="7189" max="7189" width="23.28515625" style="74" customWidth="1"/>
    <col min="7190" max="7191" width="9" style="74" customWidth="1"/>
    <col min="7192" max="7192" width="10.42578125" style="74" customWidth="1"/>
    <col min="7193" max="7193" width="11.140625" style="74" customWidth="1"/>
    <col min="7194" max="7424" width="9" style="74"/>
    <col min="7425" max="7425" width="88.85546875" style="74" customWidth="1"/>
    <col min="7426" max="7426" width="12.5703125" style="74" customWidth="1"/>
    <col min="7427" max="7427" width="12.7109375" style="74" customWidth="1"/>
    <col min="7428" max="7428" width="9.7109375" style="74" customWidth="1"/>
    <col min="7429" max="7429" width="12" style="74" customWidth="1"/>
    <col min="7430" max="7430" width="10.85546875" style="74" customWidth="1"/>
    <col min="7431" max="7431" width="9.7109375" style="74" customWidth="1"/>
    <col min="7432" max="7432" width="12.42578125" style="74" customWidth="1"/>
    <col min="7433" max="7433" width="10.28515625" style="74" customWidth="1"/>
    <col min="7434" max="7434" width="10.7109375" style="74" customWidth="1"/>
    <col min="7435" max="7435" width="12.5703125" style="74" customWidth="1"/>
    <col min="7436" max="7436" width="9.42578125" style="74" customWidth="1"/>
    <col min="7437" max="7437" width="10" style="74" customWidth="1"/>
    <col min="7438" max="7438" width="12.42578125" style="74" customWidth="1"/>
    <col min="7439" max="7439" width="10.85546875" style="74" customWidth="1"/>
    <col min="7440" max="7440" width="10" style="74" customWidth="1"/>
    <col min="7441" max="7442" width="10.5703125" style="74" customWidth="1"/>
    <col min="7443" max="7443" width="9" style="74" customWidth="1"/>
    <col min="7444" max="7444" width="12.7109375" style="74" customWidth="1"/>
    <col min="7445" max="7445" width="23.28515625" style="74" customWidth="1"/>
    <col min="7446" max="7447" width="9" style="74" customWidth="1"/>
    <col min="7448" max="7448" width="10.42578125" style="74" customWidth="1"/>
    <col min="7449" max="7449" width="11.140625" style="74" customWidth="1"/>
    <col min="7450" max="7680" width="9" style="74"/>
    <col min="7681" max="7681" width="88.85546875" style="74" customWidth="1"/>
    <col min="7682" max="7682" width="12.5703125" style="74" customWidth="1"/>
    <col min="7683" max="7683" width="12.7109375" style="74" customWidth="1"/>
    <col min="7684" max="7684" width="9.7109375" style="74" customWidth="1"/>
    <col min="7685" max="7685" width="12" style="74" customWidth="1"/>
    <col min="7686" max="7686" width="10.85546875" style="74" customWidth="1"/>
    <col min="7687" max="7687" width="9.7109375" style="74" customWidth="1"/>
    <col min="7688" max="7688" width="12.42578125" style="74" customWidth="1"/>
    <col min="7689" max="7689" width="10.28515625" style="74" customWidth="1"/>
    <col min="7690" max="7690" width="10.7109375" style="74" customWidth="1"/>
    <col min="7691" max="7691" width="12.5703125" style="74" customWidth="1"/>
    <col min="7692" max="7692" width="9.42578125" style="74" customWidth="1"/>
    <col min="7693" max="7693" width="10" style="74" customWidth="1"/>
    <col min="7694" max="7694" width="12.42578125" style="74" customWidth="1"/>
    <col min="7695" max="7695" width="10.85546875" style="74" customWidth="1"/>
    <col min="7696" max="7696" width="10" style="74" customWidth="1"/>
    <col min="7697" max="7698" width="10.5703125" style="74" customWidth="1"/>
    <col min="7699" max="7699" width="9" style="74" customWidth="1"/>
    <col min="7700" max="7700" width="12.7109375" style="74" customWidth="1"/>
    <col min="7701" max="7701" width="23.28515625" style="74" customWidth="1"/>
    <col min="7702" max="7703" width="9" style="74" customWidth="1"/>
    <col min="7704" max="7704" width="10.42578125" style="74" customWidth="1"/>
    <col min="7705" max="7705" width="11.140625" style="74" customWidth="1"/>
    <col min="7706" max="7936" width="9" style="74"/>
    <col min="7937" max="7937" width="88.85546875" style="74" customWidth="1"/>
    <col min="7938" max="7938" width="12.5703125" style="74" customWidth="1"/>
    <col min="7939" max="7939" width="12.7109375" style="74" customWidth="1"/>
    <col min="7940" max="7940" width="9.7109375" style="74" customWidth="1"/>
    <col min="7941" max="7941" width="12" style="74" customWidth="1"/>
    <col min="7942" max="7942" width="10.85546875" style="74" customWidth="1"/>
    <col min="7943" max="7943" width="9.7109375" style="74" customWidth="1"/>
    <col min="7944" max="7944" width="12.42578125" style="74" customWidth="1"/>
    <col min="7945" max="7945" width="10.28515625" style="74" customWidth="1"/>
    <col min="7946" max="7946" width="10.7109375" style="74" customWidth="1"/>
    <col min="7947" max="7947" width="12.5703125" style="74" customWidth="1"/>
    <col min="7948" max="7948" width="9.42578125" style="74" customWidth="1"/>
    <col min="7949" max="7949" width="10" style="74" customWidth="1"/>
    <col min="7950" max="7950" width="12.42578125" style="74" customWidth="1"/>
    <col min="7951" max="7951" width="10.85546875" style="74" customWidth="1"/>
    <col min="7952" max="7952" width="10" style="74" customWidth="1"/>
    <col min="7953" max="7954" width="10.5703125" style="74" customWidth="1"/>
    <col min="7955" max="7955" width="9" style="74" customWidth="1"/>
    <col min="7956" max="7956" width="12.7109375" style="74" customWidth="1"/>
    <col min="7957" max="7957" width="23.28515625" style="74" customWidth="1"/>
    <col min="7958" max="7959" width="9" style="74" customWidth="1"/>
    <col min="7960" max="7960" width="10.42578125" style="74" customWidth="1"/>
    <col min="7961" max="7961" width="11.140625" style="74" customWidth="1"/>
    <col min="7962" max="8192" width="9" style="74"/>
    <col min="8193" max="8193" width="88.85546875" style="74" customWidth="1"/>
    <col min="8194" max="8194" width="12.5703125" style="74" customWidth="1"/>
    <col min="8195" max="8195" width="12.7109375" style="74" customWidth="1"/>
    <col min="8196" max="8196" width="9.7109375" style="74" customWidth="1"/>
    <col min="8197" max="8197" width="12" style="74" customWidth="1"/>
    <col min="8198" max="8198" width="10.85546875" style="74" customWidth="1"/>
    <col min="8199" max="8199" width="9.7109375" style="74" customWidth="1"/>
    <col min="8200" max="8200" width="12.42578125" style="74" customWidth="1"/>
    <col min="8201" max="8201" width="10.28515625" style="74" customWidth="1"/>
    <col min="8202" max="8202" width="10.7109375" style="74" customWidth="1"/>
    <col min="8203" max="8203" width="12.5703125" style="74" customWidth="1"/>
    <col min="8204" max="8204" width="9.42578125" style="74" customWidth="1"/>
    <col min="8205" max="8205" width="10" style="74" customWidth="1"/>
    <col min="8206" max="8206" width="12.42578125" style="74" customWidth="1"/>
    <col min="8207" max="8207" width="10.85546875" style="74" customWidth="1"/>
    <col min="8208" max="8208" width="10" style="74" customWidth="1"/>
    <col min="8209" max="8210" width="10.5703125" style="74" customWidth="1"/>
    <col min="8211" max="8211" width="9" style="74" customWidth="1"/>
    <col min="8212" max="8212" width="12.7109375" style="74" customWidth="1"/>
    <col min="8213" max="8213" width="23.28515625" style="74" customWidth="1"/>
    <col min="8214" max="8215" width="9" style="74" customWidth="1"/>
    <col min="8216" max="8216" width="10.42578125" style="74" customWidth="1"/>
    <col min="8217" max="8217" width="11.140625" style="74" customWidth="1"/>
    <col min="8218" max="8448" width="9" style="74"/>
    <col min="8449" max="8449" width="88.85546875" style="74" customWidth="1"/>
    <col min="8450" max="8450" width="12.5703125" style="74" customWidth="1"/>
    <col min="8451" max="8451" width="12.7109375" style="74" customWidth="1"/>
    <col min="8452" max="8452" width="9.7109375" style="74" customWidth="1"/>
    <col min="8453" max="8453" width="12" style="74" customWidth="1"/>
    <col min="8454" max="8454" width="10.85546875" style="74" customWidth="1"/>
    <col min="8455" max="8455" width="9.7109375" style="74" customWidth="1"/>
    <col min="8456" max="8456" width="12.42578125" style="74" customWidth="1"/>
    <col min="8457" max="8457" width="10.28515625" style="74" customWidth="1"/>
    <col min="8458" max="8458" width="10.7109375" style="74" customWidth="1"/>
    <col min="8459" max="8459" width="12.5703125" style="74" customWidth="1"/>
    <col min="8460" max="8460" width="9.42578125" style="74" customWidth="1"/>
    <col min="8461" max="8461" width="10" style="74" customWidth="1"/>
    <col min="8462" max="8462" width="12.42578125" style="74" customWidth="1"/>
    <col min="8463" max="8463" width="10.85546875" style="74" customWidth="1"/>
    <col min="8464" max="8464" width="10" style="74" customWidth="1"/>
    <col min="8465" max="8466" width="10.5703125" style="74" customWidth="1"/>
    <col min="8467" max="8467" width="9" style="74" customWidth="1"/>
    <col min="8468" max="8468" width="12.7109375" style="74" customWidth="1"/>
    <col min="8469" max="8469" width="23.28515625" style="74" customWidth="1"/>
    <col min="8470" max="8471" width="9" style="74" customWidth="1"/>
    <col min="8472" max="8472" width="10.42578125" style="74" customWidth="1"/>
    <col min="8473" max="8473" width="11.140625" style="74" customWidth="1"/>
    <col min="8474" max="8704" width="9" style="74"/>
    <col min="8705" max="8705" width="88.85546875" style="74" customWidth="1"/>
    <col min="8706" max="8706" width="12.5703125" style="74" customWidth="1"/>
    <col min="8707" max="8707" width="12.7109375" style="74" customWidth="1"/>
    <col min="8708" max="8708" width="9.7109375" style="74" customWidth="1"/>
    <col min="8709" max="8709" width="12" style="74" customWidth="1"/>
    <col min="8710" max="8710" width="10.85546875" style="74" customWidth="1"/>
    <col min="8711" max="8711" width="9.7109375" style="74" customWidth="1"/>
    <col min="8712" max="8712" width="12.42578125" style="74" customWidth="1"/>
    <col min="8713" max="8713" width="10.28515625" style="74" customWidth="1"/>
    <col min="8714" max="8714" width="10.7109375" style="74" customWidth="1"/>
    <col min="8715" max="8715" width="12.5703125" style="74" customWidth="1"/>
    <col min="8716" max="8716" width="9.42578125" style="74" customWidth="1"/>
    <col min="8717" max="8717" width="10" style="74" customWidth="1"/>
    <col min="8718" max="8718" width="12.42578125" style="74" customWidth="1"/>
    <col min="8719" max="8719" width="10.85546875" style="74" customWidth="1"/>
    <col min="8720" max="8720" width="10" style="74" customWidth="1"/>
    <col min="8721" max="8722" width="10.5703125" style="74" customWidth="1"/>
    <col min="8723" max="8723" width="9" style="74" customWidth="1"/>
    <col min="8724" max="8724" width="12.7109375" style="74" customWidth="1"/>
    <col min="8725" max="8725" width="23.28515625" style="74" customWidth="1"/>
    <col min="8726" max="8727" width="9" style="74" customWidth="1"/>
    <col min="8728" max="8728" width="10.42578125" style="74" customWidth="1"/>
    <col min="8729" max="8729" width="11.140625" style="74" customWidth="1"/>
    <col min="8730" max="8960" width="9" style="74"/>
    <col min="8961" max="8961" width="88.85546875" style="74" customWidth="1"/>
    <col min="8962" max="8962" width="12.5703125" style="74" customWidth="1"/>
    <col min="8963" max="8963" width="12.7109375" style="74" customWidth="1"/>
    <col min="8964" max="8964" width="9.7109375" style="74" customWidth="1"/>
    <col min="8965" max="8965" width="12" style="74" customWidth="1"/>
    <col min="8966" max="8966" width="10.85546875" style="74" customWidth="1"/>
    <col min="8967" max="8967" width="9.7109375" style="74" customWidth="1"/>
    <col min="8968" max="8968" width="12.42578125" style="74" customWidth="1"/>
    <col min="8969" max="8969" width="10.28515625" style="74" customWidth="1"/>
    <col min="8970" max="8970" width="10.7109375" style="74" customWidth="1"/>
    <col min="8971" max="8971" width="12.5703125" style="74" customWidth="1"/>
    <col min="8972" max="8972" width="9.42578125" style="74" customWidth="1"/>
    <col min="8973" max="8973" width="10" style="74" customWidth="1"/>
    <col min="8974" max="8974" width="12.42578125" style="74" customWidth="1"/>
    <col min="8975" max="8975" width="10.85546875" style="74" customWidth="1"/>
    <col min="8976" max="8976" width="10" style="74" customWidth="1"/>
    <col min="8977" max="8978" width="10.5703125" style="74" customWidth="1"/>
    <col min="8979" max="8979" width="9" style="74" customWidth="1"/>
    <col min="8980" max="8980" width="12.7109375" style="74" customWidth="1"/>
    <col min="8981" max="8981" width="23.28515625" style="74" customWidth="1"/>
    <col min="8982" max="8983" width="9" style="74" customWidth="1"/>
    <col min="8984" max="8984" width="10.42578125" style="74" customWidth="1"/>
    <col min="8985" max="8985" width="11.140625" style="74" customWidth="1"/>
    <col min="8986" max="9216" width="9" style="74"/>
    <col min="9217" max="9217" width="88.85546875" style="74" customWidth="1"/>
    <col min="9218" max="9218" width="12.5703125" style="74" customWidth="1"/>
    <col min="9219" max="9219" width="12.7109375" style="74" customWidth="1"/>
    <col min="9220" max="9220" width="9.7109375" style="74" customWidth="1"/>
    <col min="9221" max="9221" width="12" style="74" customWidth="1"/>
    <col min="9222" max="9222" width="10.85546875" style="74" customWidth="1"/>
    <col min="9223" max="9223" width="9.7109375" style="74" customWidth="1"/>
    <col min="9224" max="9224" width="12.42578125" style="74" customWidth="1"/>
    <col min="9225" max="9225" width="10.28515625" style="74" customWidth="1"/>
    <col min="9226" max="9226" width="10.7109375" style="74" customWidth="1"/>
    <col min="9227" max="9227" width="12.5703125" style="74" customWidth="1"/>
    <col min="9228" max="9228" width="9.42578125" style="74" customWidth="1"/>
    <col min="9229" max="9229" width="10" style="74" customWidth="1"/>
    <col min="9230" max="9230" width="12.42578125" style="74" customWidth="1"/>
    <col min="9231" max="9231" width="10.85546875" style="74" customWidth="1"/>
    <col min="9232" max="9232" width="10" style="74" customWidth="1"/>
    <col min="9233" max="9234" width="10.5703125" style="74" customWidth="1"/>
    <col min="9235" max="9235" width="9" style="74" customWidth="1"/>
    <col min="9236" max="9236" width="12.7109375" style="74" customWidth="1"/>
    <col min="9237" max="9237" width="23.28515625" style="74" customWidth="1"/>
    <col min="9238" max="9239" width="9" style="74" customWidth="1"/>
    <col min="9240" max="9240" width="10.42578125" style="74" customWidth="1"/>
    <col min="9241" max="9241" width="11.140625" style="74" customWidth="1"/>
    <col min="9242" max="9472" width="9" style="74"/>
    <col min="9473" max="9473" width="88.85546875" style="74" customWidth="1"/>
    <col min="9474" max="9474" width="12.5703125" style="74" customWidth="1"/>
    <col min="9475" max="9475" width="12.7109375" style="74" customWidth="1"/>
    <col min="9476" max="9476" width="9.7109375" style="74" customWidth="1"/>
    <col min="9477" max="9477" width="12" style="74" customWidth="1"/>
    <col min="9478" max="9478" width="10.85546875" style="74" customWidth="1"/>
    <col min="9479" max="9479" width="9.7109375" style="74" customWidth="1"/>
    <col min="9480" max="9480" width="12.42578125" style="74" customWidth="1"/>
    <col min="9481" max="9481" width="10.28515625" style="74" customWidth="1"/>
    <col min="9482" max="9482" width="10.7109375" style="74" customWidth="1"/>
    <col min="9483" max="9483" width="12.5703125" style="74" customWidth="1"/>
    <col min="9484" max="9484" width="9.42578125" style="74" customWidth="1"/>
    <col min="9485" max="9485" width="10" style="74" customWidth="1"/>
    <col min="9486" max="9486" width="12.42578125" style="74" customWidth="1"/>
    <col min="9487" max="9487" width="10.85546875" style="74" customWidth="1"/>
    <col min="9488" max="9488" width="10" style="74" customWidth="1"/>
    <col min="9489" max="9490" width="10.5703125" style="74" customWidth="1"/>
    <col min="9491" max="9491" width="9" style="74" customWidth="1"/>
    <col min="9492" max="9492" width="12.7109375" style="74" customWidth="1"/>
    <col min="9493" max="9493" width="23.28515625" style="74" customWidth="1"/>
    <col min="9494" max="9495" width="9" style="74" customWidth="1"/>
    <col min="9496" max="9496" width="10.42578125" style="74" customWidth="1"/>
    <col min="9497" max="9497" width="11.140625" style="74" customWidth="1"/>
    <col min="9498" max="9728" width="9" style="74"/>
    <col min="9729" max="9729" width="88.85546875" style="74" customWidth="1"/>
    <col min="9730" max="9730" width="12.5703125" style="74" customWidth="1"/>
    <col min="9731" max="9731" width="12.7109375" style="74" customWidth="1"/>
    <col min="9732" max="9732" width="9.7109375" style="74" customWidth="1"/>
    <col min="9733" max="9733" width="12" style="74" customWidth="1"/>
    <col min="9734" max="9734" width="10.85546875" style="74" customWidth="1"/>
    <col min="9735" max="9735" width="9.7109375" style="74" customWidth="1"/>
    <col min="9736" max="9736" width="12.42578125" style="74" customWidth="1"/>
    <col min="9737" max="9737" width="10.28515625" style="74" customWidth="1"/>
    <col min="9738" max="9738" width="10.7109375" style="74" customWidth="1"/>
    <col min="9739" max="9739" width="12.5703125" style="74" customWidth="1"/>
    <col min="9740" max="9740" width="9.42578125" style="74" customWidth="1"/>
    <col min="9741" max="9741" width="10" style="74" customWidth="1"/>
    <col min="9742" max="9742" width="12.42578125" style="74" customWidth="1"/>
    <col min="9743" max="9743" width="10.85546875" style="74" customWidth="1"/>
    <col min="9744" max="9744" width="10" style="74" customWidth="1"/>
    <col min="9745" max="9746" width="10.5703125" style="74" customWidth="1"/>
    <col min="9747" max="9747" width="9" style="74" customWidth="1"/>
    <col min="9748" max="9748" width="12.7109375" style="74" customWidth="1"/>
    <col min="9749" max="9749" width="23.28515625" style="74" customWidth="1"/>
    <col min="9750" max="9751" width="9" style="74" customWidth="1"/>
    <col min="9752" max="9752" width="10.42578125" style="74" customWidth="1"/>
    <col min="9753" max="9753" width="11.140625" style="74" customWidth="1"/>
    <col min="9754" max="9984" width="9" style="74"/>
    <col min="9985" max="9985" width="88.85546875" style="74" customWidth="1"/>
    <col min="9986" max="9986" width="12.5703125" style="74" customWidth="1"/>
    <col min="9987" max="9987" width="12.7109375" style="74" customWidth="1"/>
    <col min="9988" max="9988" width="9.7109375" style="74" customWidth="1"/>
    <col min="9989" max="9989" width="12" style="74" customWidth="1"/>
    <col min="9990" max="9990" width="10.85546875" style="74" customWidth="1"/>
    <col min="9991" max="9991" width="9.7109375" style="74" customWidth="1"/>
    <col min="9992" max="9992" width="12.42578125" style="74" customWidth="1"/>
    <col min="9993" max="9993" width="10.28515625" style="74" customWidth="1"/>
    <col min="9994" max="9994" width="10.7109375" style="74" customWidth="1"/>
    <col min="9995" max="9995" width="12.5703125" style="74" customWidth="1"/>
    <col min="9996" max="9996" width="9.42578125" style="74" customWidth="1"/>
    <col min="9997" max="9997" width="10" style="74" customWidth="1"/>
    <col min="9998" max="9998" width="12.42578125" style="74" customWidth="1"/>
    <col min="9999" max="9999" width="10.85546875" style="74" customWidth="1"/>
    <col min="10000" max="10000" width="10" style="74" customWidth="1"/>
    <col min="10001" max="10002" width="10.5703125" style="74" customWidth="1"/>
    <col min="10003" max="10003" width="9" style="74" customWidth="1"/>
    <col min="10004" max="10004" width="12.7109375" style="74" customWidth="1"/>
    <col min="10005" max="10005" width="23.28515625" style="74" customWidth="1"/>
    <col min="10006" max="10007" width="9" style="74" customWidth="1"/>
    <col min="10008" max="10008" width="10.42578125" style="74" customWidth="1"/>
    <col min="10009" max="10009" width="11.140625" style="74" customWidth="1"/>
    <col min="10010" max="10240" width="9" style="74"/>
    <col min="10241" max="10241" width="88.85546875" style="74" customWidth="1"/>
    <col min="10242" max="10242" width="12.5703125" style="74" customWidth="1"/>
    <col min="10243" max="10243" width="12.7109375" style="74" customWidth="1"/>
    <col min="10244" max="10244" width="9.7109375" style="74" customWidth="1"/>
    <col min="10245" max="10245" width="12" style="74" customWidth="1"/>
    <col min="10246" max="10246" width="10.85546875" style="74" customWidth="1"/>
    <col min="10247" max="10247" width="9.7109375" style="74" customWidth="1"/>
    <col min="10248" max="10248" width="12.42578125" style="74" customWidth="1"/>
    <col min="10249" max="10249" width="10.28515625" style="74" customWidth="1"/>
    <col min="10250" max="10250" width="10.7109375" style="74" customWidth="1"/>
    <col min="10251" max="10251" width="12.5703125" style="74" customWidth="1"/>
    <col min="10252" max="10252" width="9.42578125" style="74" customWidth="1"/>
    <col min="10253" max="10253" width="10" style="74" customWidth="1"/>
    <col min="10254" max="10254" width="12.42578125" style="74" customWidth="1"/>
    <col min="10255" max="10255" width="10.85546875" style="74" customWidth="1"/>
    <col min="10256" max="10256" width="10" style="74" customWidth="1"/>
    <col min="10257" max="10258" width="10.5703125" style="74" customWidth="1"/>
    <col min="10259" max="10259" width="9" style="74" customWidth="1"/>
    <col min="10260" max="10260" width="12.7109375" style="74" customWidth="1"/>
    <col min="10261" max="10261" width="23.28515625" style="74" customWidth="1"/>
    <col min="10262" max="10263" width="9" style="74" customWidth="1"/>
    <col min="10264" max="10264" width="10.42578125" style="74" customWidth="1"/>
    <col min="10265" max="10265" width="11.140625" style="74" customWidth="1"/>
    <col min="10266" max="10496" width="9" style="74"/>
    <col min="10497" max="10497" width="88.85546875" style="74" customWidth="1"/>
    <col min="10498" max="10498" width="12.5703125" style="74" customWidth="1"/>
    <col min="10499" max="10499" width="12.7109375" style="74" customWidth="1"/>
    <col min="10500" max="10500" width="9.7109375" style="74" customWidth="1"/>
    <col min="10501" max="10501" width="12" style="74" customWidth="1"/>
    <col min="10502" max="10502" width="10.85546875" style="74" customWidth="1"/>
    <col min="10503" max="10503" width="9.7109375" style="74" customWidth="1"/>
    <col min="10504" max="10504" width="12.42578125" style="74" customWidth="1"/>
    <col min="10505" max="10505" width="10.28515625" style="74" customWidth="1"/>
    <col min="10506" max="10506" width="10.7109375" style="74" customWidth="1"/>
    <col min="10507" max="10507" width="12.5703125" style="74" customWidth="1"/>
    <col min="10508" max="10508" width="9.42578125" style="74" customWidth="1"/>
    <col min="10509" max="10509" width="10" style="74" customWidth="1"/>
    <col min="10510" max="10510" width="12.42578125" style="74" customWidth="1"/>
    <col min="10511" max="10511" width="10.85546875" style="74" customWidth="1"/>
    <col min="10512" max="10512" width="10" style="74" customWidth="1"/>
    <col min="10513" max="10514" width="10.5703125" style="74" customWidth="1"/>
    <col min="10515" max="10515" width="9" style="74" customWidth="1"/>
    <col min="10516" max="10516" width="12.7109375" style="74" customWidth="1"/>
    <col min="10517" max="10517" width="23.28515625" style="74" customWidth="1"/>
    <col min="10518" max="10519" width="9" style="74" customWidth="1"/>
    <col min="10520" max="10520" width="10.42578125" style="74" customWidth="1"/>
    <col min="10521" max="10521" width="11.140625" style="74" customWidth="1"/>
    <col min="10522" max="10752" width="9" style="74"/>
    <col min="10753" max="10753" width="88.85546875" style="74" customWidth="1"/>
    <col min="10754" max="10754" width="12.5703125" style="74" customWidth="1"/>
    <col min="10755" max="10755" width="12.7109375" style="74" customWidth="1"/>
    <col min="10756" max="10756" width="9.7109375" style="74" customWidth="1"/>
    <col min="10757" max="10757" width="12" style="74" customWidth="1"/>
    <col min="10758" max="10758" width="10.85546875" style="74" customWidth="1"/>
    <col min="10759" max="10759" width="9.7109375" style="74" customWidth="1"/>
    <col min="10760" max="10760" width="12.42578125" style="74" customWidth="1"/>
    <col min="10761" max="10761" width="10.28515625" style="74" customWidth="1"/>
    <col min="10762" max="10762" width="10.7109375" style="74" customWidth="1"/>
    <col min="10763" max="10763" width="12.5703125" style="74" customWidth="1"/>
    <col min="10764" max="10764" width="9.42578125" style="74" customWidth="1"/>
    <col min="10765" max="10765" width="10" style="74" customWidth="1"/>
    <col min="10766" max="10766" width="12.42578125" style="74" customWidth="1"/>
    <col min="10767" max="10767" width="10.85546875" style="74" customWidth="1"/>
    <col min="10768" max="10768" width="10" style="74" customWidth="1"/>
    <col min="10769" max="10770" width="10.5703125" style="74" customWidth="1"/>
    <col min="10771" max="10771" width="9" style="74" customWidth="1"/>
    <col min="10772" max="10772" width="12.7109375" style="74" customWidth="1"/>
    <col min="10773" max="10773" width="23.28515625" style="74" customWidth="1"/>
    <col min="10774" max="10775" width="9" style="74" customWidth="1"/>
    <col min="10776" max="10776" width="10.42578125" style="74" customWidth="1"/>
    <col min="10777" max="10777" width="11.140625" style="74" customWidth="1"/>
    <col min="10778" max="11008" width="9" style="74"/>
    <col min="11009" max="11009" width="88.85546875" style="74" customWidth="1"/>
    <col min="11010" max="11010" width="12.5703125" style="74" customWidth="1"/>
    <col min="11011" max="11011" width="12.7109375" style="74" customWidth="1"/>
    <col min="11012" max="11012" width="9.7109375" style="74" customWidth="1"/>
    <col min="11013" max="11013" width="12" style="74" customWidth="1"/>
    <col min="11014" max="11014" width="10.85546875" style="74" customWidth="1"/>
    <col min="11015" max="11015" width="9.7109375" style="74" customWidth="1"/>
    <col min="11016" max="11016" width="12.42578125" style="74" customWidth="1"/>
    <col min="11017" max="11017" width="10.28515625" style="74" customWidth="1"/>
    <col min="11018" max="11018" width="10.7109375" style="74" customWidth="1"/>
    <col min="11019" max="11019" width="12.5703125" style="74" customWidth="1"/>
    <col min="11020" max="11020" width="9.42578125" style="74" customWidth="1"/>
    <col min="11021" max="11021" width="10" style="74" customWidth="1"/>
    <col min="11022" max="11022" width="12.42578125" style="74" customWidth="1"/>
    <col min="11023" max="11023" width="10.85546875" style="74" customWidth="1"/>
    <col min="11024" max="11024" width="10" style="74" customWidth="1"/>
    <col min="11025" max="11026" width="10.5703125" style="74" customWidth="1"/>
    <col min="11027" max="11027" width="9" style="74" customWidth="1"/>
    <col min="11028" max="11028" width="12.7109375" style="74" customWidth="1"/>
    <col min="11029" max="11029" width="23.28515625" style="74" customWidth="1"/>
    <col min="11030" max="11031" width="9" style="74" customWidth="1"/>
    <col min="11032" max="11032" width="10.42578125" style="74" customWidth="1"/>
    <col min="11033" max="11033" width="11.140625" style="74" customWidth="1"/>
    <col min="11034" max="11264" width="9" style="74"/>
    <col min="11265" max="11265" width="88.85546875" style="74" customWidth="1"/>
    <col min="11266" max="11266" width="12.5703125" style="74" customWidth="1"/>
    <col min="11267" max="11267" width="12.7109375" style="74" customWidth="1"/>
    <col min="11268" max="11268" width="9.7109375" style="74" customWidth="1"/>
    <col min="11269" max="11269" width="12" style="74" customWidth="1"/>
    <col min="11270" max="11270" width="10.85546875" style="74" customWidth="1"/>
    <col min="11271" max="11271" width="9.7109375" style="74" customWidth="1"/>
    <col min="11272" max="11272" width="12.42578125" style="74" customWidth="1"/>
    <col min="11273" max="11273" width="10.28515625" style="74" customWidth="1"/>
    <col min="11274" max="11274" width="10.7109375" style="74" customWidth="1"/>
    <col min="11275" max="11275" width="12.5703125" style="74" customWidth="1"/>
    <col min="11276" max="11276" width="9.42578125" style="74" customWidth="1"/>
    <col min="11277" max="11277" width="10" style="74" customWidth="1"/>
    <col min="11278" max="11278" width="12.42578125" style="74" customWidth="1"/>
    <col min="11279" max="11279" width="10.85546875" style="74" customWidth="1"/>
    <col min="11280" max="11280" width="10" style="74" customWidth="1"/>
    <col min="11281" max="11282" width="10.5703125" style="74" customWidth="1"/>
    <col min="11283" max="11283" width="9" style="74" customWidth="1"/>
    <col min="11284" max="11284" width="12.7109375" style="74" customWidth="1"/>
    <col min="11285" max="11285" width="23.28515625" style="74" customWidth="1"/>
    <col min="11286" max="11287" width="9" style="74" customWidth="1"/>
    <col min="11288" max="11288" width="10.42578125" style="74" customWidth="1"/>
    <col min="11289" max="11289" width="11.140625" style="74" customWidth="1"/>
    <col min="11290" max="11520" width="9" style="74"/>
    <col min="11521" max="11521" width="88.85546875" style="74" customWidth="1"/>
    <col min="11522" max="11522" width="12.5703125" style="74" customWidth="1"/>
    <col min="11523" max="11523" width="12.7109375" style="74" customWidth="1"/>
    <col min="11524" max="11524" width="9.7109375" style="74" customWidth="1"/>
    <col min="11525" max="11525" width="12" style="74" customWidth="1"/>
    <col min="11526" max="11526" width="10.85546875" style="74" customWidth="1"/>
    <col min="11527" max="11527" width="9.7109375" style="74" customWidth="1"/>
    <col min="11528" max="11528" width="12.42578125" style="74" customWidth="1"/>
    <col min="11529" max="11529" width="10.28515625" style="74" customWidth="1"/>
    <col min="11530" max="11530" width="10.7109375" style="74" customWidth="1"/>
    <col min="11531" max="11531" width="12.5703125" style="74" customWidth="1"/>
    <col min="11532" max="11532" width="9.42578125" style="74" customWidth="1"/>
    <col min="11533" max="11533" width="10" style="74" customWidth="1"/>
    <col min="11534" max="11534" width="12.42578125" style="74" customWidth="1"/>
    <col min="11535" max="11535" width="10.85546875" style="74" customWidth="1"/>
    <col min="11536" max="11536" width="10" style="74" customWidth="1"/>
    <col min="11537" max="11538" width="10.5703125" style="74" customWidth="1"/>
    <col min="11539" max="11539" width="9" style="74" customWidth="1"/>
    <col min="11540" max="11540" width="12.7109375" style="74" customWidth="1"/>
    <col min="11541" max="11541" width="23.28515625" style="74" customWidth="1"/>
    <col min="11542" max="11543" width="9" style="74" customWidth="1"/>
    <col min="11544" max="11544" width="10.42578125" style="74" customWidth="1"/>
    <col min="11545" max="11545" width="11.140625" style="74" customWidth="1"/>
    <col min="11546" max="11776" width="9" style="74"/>
    <col min="11777" max="11777" width="88.85546875" style="74" customWidth="1"/>
    <col min="11778" max="11778" width="12.5703125" style="74" customWidth="1"/>
    <col min="11779" max="11779" width="12.7109375" style="74" customWidth="1"/>
    <col min="11780" max="11780" width="9.7109375" style="74" customWidth="1"/>
    <col min="11781" max="11781" width="12" style="74" customWidth="1"/>
    <col min="11782" max="11782" width="10.85546875" style="74" customWidth="1"/>
    <col min="11783" max="11783" width="9.7109375" style="74" customWidth="1"/>
    <col min="11784" max="11784" width="12.42578125" style="74" customWidth="1"/>
    <col min="11785" max="11785" width="10.28515625" style="74" customWidth="1"/>
    <col min="11786" max="11786" width="10.7109375" style="74" customWidth="1"/>
    <col min="11787" max="11787" width="12.5703125" style="74" customWidth="1"/>
    <col min="11788" max="11788" width="9.42578125" style="74" customWidth="1"/>
    <col min="11789" max="11789" width="10" style="74" customWidth="1"/>
    <col min="11790" max="11790" width="12.42578125" style="74" customWidth="1"/>
    <col min="11791" max="11791" width="10.85546875" style="74" customWidth="1"/>
    <col min="11792" max="11792" width="10" style="74" customWidth="1"/>
    <col min="11793" max="11794" width="10.5703125" style="74" customWidth="1"/>
    <col min="11795" max="11795" width="9" style="74" customWidth="1"/>
    <col min="11796" max="11796" width="12.7109375" style="74" customWidth="1"/>
    <col min="11797" max="11797" width="23.28515625" style="74" customWidth="1"/>
    <col min="11798" max="11799" width="9" style="74" customWidth="1"/>
    <col min="11800" max="11800" width="10.42578125" style="74" customWidth="1"/>
    <col min="11801" max="11801" width="11.140625" style="74" customWidth="1"/>
    <col min="11802" max="12032" width="9" style="74"/>
    <col min="12033" max="12033" width="88.85546875" style="74" customWidth="1"/>
    <col min="12034" max="12034" width="12.5703125" style="74" customWidth="1"/>
    <col min="12035" max="12035" width="12.7109375" style="74" customWidth="1"/>
    <col min="12036" max="12036" width="9.7109375" style="74" customWidth="1"/>
    <col min="12037" max="12037" width="12" style="74" customWidth="1"/>
    <col min="12038" max="12038" width="10.85546875" style="74" customWidth="1"/>
    <col min="12039" max="12039" width="9.7109375" style="74" customWidth="1"/>
    <col min="12040" max="12040" width="12.42578125" style="74" customWidth="1"/>
    <col min="12041" max="12041" width="10.28515625" style="74" customWidth="1"/>
    <col min="12042" max="12042" width="10.7109375" style="74" customWidth="1"/>
    <col min="12043" max="12043" width="12.5703125" style="74" customWidth="1"/>
    <col min="12044" max="12044" width="9.42578125" style="74" customWidth="1"/>
    <col min="12045" max="12045" width="10" style="74" customWidth="1"/>
    <col min="12046" max="12046" width="12.42578125" style="74" customWidth="1"/>
    <col min="12047" max="12047" width="10.85546875" style="74" customWidth="1"/>
    <col min="12048" max="12048" width="10" style="74" customWidth="1"/>
    <col min="12049" max="12050" width="10.5703125" style="74" customWidth="1"/>
    <col min="12051" max="12051" width="9" style="74" customWidth="1"/>
    <col min="12052" max="12052" width="12.7109375" style="74" customWidth="1"/>
    <col min="12053" max="12053" width="23.28515625" style="74" customWidth="1"/>
    <col min="12054" max="12055" width="9" style="74" customWidth="1"/>
    <col min="12056" max="12056" width="10.42578125" style="74" customWidth="1"/>
    <col min="12057" max="12057" width="11.140625" style="74" customWidth="1"/>
    <col min="12058" max="12288" width="9" style="74"/>
    <col min="12289" max="12289" width="88.85546875" style="74" customWidth="1"/>
    <col min="12290" max="12290" width="12.5703125" style="74" customWidth="1"/>
    <col min="12291" max="12291" width="12.7109375" style="74" customWidth="1"/>
    <col min="12292" max="12292" width="9.7109375" style="74" customWidth="1"/>
    <col min="12293" max="12293" width="12" style="74" customWidth="1"/>
    <col min="12294" max="12294" width="10.85546875" style="74" customWidth="1"/>
    <col min="12295" max="12295" width="9.7109375" style="74" customWidth="1"/>
    <col min="12296" max="12296" width="12.42578125" style="74" customWidth="1"/>
    <col min="12297" max="12297" width="10.28515625" style="74" customWidth="1"/>
    <col min="12298" max="12298" width="10.7109375" style="74" customWidth="1"/>
    <col min="12299" max="12299" width="12.5703125" style="74" customWidth="1"/>
    <col min="12300" max="12300" width="9.42578125" style="74" customWidth="1"/>
    <col min="12301" max="12301" width="10" style="74" customWidth="1"/>
    <col min="12302" max="12302" width="12.42578125" style="74" customWidth="1"/>
    <col min="12303" max="12303" width="10.85546875" style="74" customWidth="1"/>
    <col min="12304" max="12304" width="10" style="74" customWidth="1"/>
    <col min="12305" max="12306" width="10.5703125" style="74" customWidth="1"/>
    <col min="12307" max="12307" width="9" style="74" customWidth="1"/>
    <col min="12308" max="12308" width="12.7109375" style="74" customWidth="1"/>
    <col min="12309" max="12309" width="23.28515625" style="74" customWidth="1"/>
    <col min="12310" max="12311" width="9" style="74" customWidth="1"/>
    <col min="12312" max="12312" width="10.42578125" style="74" customWidth="1"/>
    <col min="12313" max="12313" width="11.140625" style="74" customWidth="1"/>
    <col min="12314" max="12544" width="9" style="74"/>
    <col min="12545" max="12545" width="88.85546875" style="74" customWidth="1"/>
    <col min="12546" max="12546" width="12.5703125" style="74" customWidth="1"/>
    <col min="12547" max="12547" width="12.7109375" style="74" customWidth="1"/>
    <col min="12548" max="12548" width="9.7109375" style="74" customWidth="1"/>
    <col min="12549" max="12549" width="12" style="74" customWidth="1"/>
    <col min="12550" max="12550" width="10.85546875" style="74" customWidth="1"/>
    <col min="12551" max="12551" width="9.7109375" style="74" customWidth="1"/>
    <col min="12552" max="12552" width="12.42578125" style="74" customWidth="1"/>
    <col min="12553" max="12553" width="10.28515625" style="74" customWidth="1"/>
    <col min="12554" max="12554" width="10.7109375" style="74" customWidth="1"/>
    <col min="12555" max="12555" width="12.5703125" style="74" customWidth="1"/>
    <col min="12556" max="12556" width="9.42578125" style="74" customWidth="1"/>
    <col min="12557" max="12557" width="10" style="74" customWidth="1"/>
    <col min="12558" max="12558" width="12.42578125" style="74" customWidth="1"/>
    <col min="12559" max="12559" width="10.85546875" style="74" customWidth="1"/>
    <col min="12560" max="12560" width="10" style="74" customWidth="1"/>
    <col min="12561" max="12562" width="10.5703125" style="74" customWidth="1"/>
    <col min="12563" max="12563" width="9" style="74" customWidth="1"/>
    <col min="12564" max="12564" width="12.7109375" style="74" customWidth="1"/>
    <col min="12565" max="12565" width="23.28515625" style="74" customWidth="1"/>
    <col min="12566" max="12567" width="9" style="74" customWidth="1"/>
    <col min="12568" max="12568" width="10.42578125" style="74" customWidth="1"/>
    <col min="12569" max="12569" width="11.140625" style="74" customWidth="1"/>
    <col min="12570" max="12800" width="9" style="74"/>
    <col min="12801" max="12801" width="88.85546875" style="74" customWidth="1"/>
    <col min="12802" max="12802" width="12.5703125" style="74" customWidth="1"/>
    <col min="12803" max="12803" width="12.7109375" style="74" customWidth="1"/>
    <col min="12804" max="12804" width="9.7109375" style="74" customWidth="1"/>
    <col min="12805" max="12805" width="12" style="74" customWidth="1"/>
    <col min="12806" max="12806" width="10.85546875" style="74" customWidth="1"/>
    <col min="12807" max="12807" width="9.7109375" style="74" customWidth="1"/>
    <col min="12808" max="12808" width="12.42578125" style="74" customWidth="1"/>
    <col min="12809" max="12809" width="10.28515625" style="74" customWidth="1"/>
    <col min="12810" max="12810" width="10.7109375" style="74" customWidth="1"/>
    <col min="12811" max="12811" width="12.5703125" style="74" customWidth="1"/>
    <col min="12812" max="12812" width="9.42578125" style="74" customWidth="1"/>
    <col min="12813" max="12813" width="10" style="74" customWidth="1"/>
    <col min="12814" max="12814" width="12.42578125" style="74" customWidth="1"/>
    <col min="12815" max="12815" width="10.85546875" style="74" customWidth="1"/>
    <col min="12816" max="12816" width="10" style="74" customWidth="1"/>
    <col min="12817" max="12818" width="10.5703125" style="74" customWidth="1"/>
    <col min="12819" max="12819" width="9" style="74" customWidth="1"/>
    <col min="12820" max="12820" width="12.7109375" style="74" customWidth="1"/>
    <col min="12821" max="12821" width="23.28515625" style="74" customWidth="1"/>
    <col min="12822" max="12823" width="9" style="74" customWidth="1"/>
    <col min="12824" max="12824" width="10.42578125" style="74" customWidth="1"/>
    <col min="12825" max="12825" width="11.140625" style="74" customWidth="1"/>
    <col min="12826" max="13056" width="9" style="74"/>
    <col min="13057" max="13057" width="88.85546875" style="74" customWidth="1"/>
    <col min="13058" max="13058" width="12.5703125" style="74" customWidth="1"/>
    <col min="13059" max="13059" width="12.7109375" style="74" customWidth="1"/>
    <col min="13060" max="13060" width="9.7109375" style="74" customWidth="1"/>
    <col min="13061" max="13061" width="12" style="74" customWidth="1"/>
    <col min="13062" max="13062" width="10.85546875" style="74" customWidth="1"/>
    <col min="13063" max="13063" width="9.7109375" style="74" customWidth="1"/>
    <col min="13064" max="13064" width="12.42578125" style="74" customWidth="1"/>
    <col min="13065" max="13065" width="10.28515625" style="74" customWidth="1"/>
    <col min="13066" max="13066" width="10.7109375" style="74" customWidth="1"/>
    <col min="13067" max="13067" width="12.5703125" style="74" customWidth="1"/>
    <col min="13068" max="13068" width="9.42578125" style="74" customWidth="1"/>
    <col min="13069" max="13069" width="10" style="74" customWidth="1"/>
    <col min="13070" max="13070" width="12.42578125" style="74" customWidth="1"/>
    <col min="13071" max="13071" width="10.85546875" style="74" customWidth="1"/>
    <col min="13072" max="13072" width="10" style="74" customWidth="1"/>
    <col min="13073" max="13074" width="10.5703125" style="74" customWidth="1"/>
    <col min="13075" max="13075" width="9" style="74" customWidth="1"/>
    <col min="13076" max="13076" width="12.7109375" style="74" customWidth="1"/>
    <col min="13077" max="13077" width="23.28515625" style="74" customWidth="1"/>
    <col min="13078" max="13079" width="9" style="74" customWidth="1"/>
    <col min="13080" max="13080" width="10.42578125" style="74" customWidth="1"/>
    <col min="13081" max="13081" width="11.140625" style="74" customWidth="1"/>
    <col min="13082" max="13312" width="9" style="74"/>
    <col min="13313" max="13313" width="88.85546875" style="74" customWidth="1"/>
    <col min="13314" max="13314" width="12.5703125" style="74" customWidth="1"/>
    <col min="13315" max="13315" width="12.7109375" style="74" customWidth="1"/>
    <col min="13316" max="13316" width="9.7109375" style="74" customWidth="1"/>
    <col min="13317" max="13317" width="12" style="74" customWidth="1"/>
    <col min="13318" max="13318" width="10.85546875" style="74" customWidth="1"/>
    <col min="13319" max="13319" width="9.7109375" style="74" customWidth="1"/>
    <col min="13320" max="13320" width="12.42578125" style="74" customWidth="1"/>
    <col min="13321" max="13321" width="10.28515625" style="74" customWidth="1"/>
    <col min="13322" max="13322" width="10.7109375" style="74" customWidth="1"/>
    <col min="13323" max="13323" width="12.5703125" style="74" customWidth="1"/>
    <col min="13324" max="13324" width="9.42578125" style="74" customWidth="1"/>
    <col min="13325" max="13325" width="10" style="74" customWidth="1"/>
    <col min="13326" max="13326" width="12.42578125" style="74" customWidth="1"/>
    <col min="13327" max="13327" width="10.85546875" style="74" customWidth="1"/>
    <col min="13328" max="13328" width="10" style="74" customWidth="1"/>
    <col min="13329" max="13330" width="10.5703125" style="74" customWidth="1"/>
    <col min="13331" max="13331" width="9" style="74" customWidth="1"/>
    <col min="13332" max="13332" width="12.7109375" style="74" customWidth="1"/>
    <col min="13333" max="13333" width="23.28515625" style="74" customWidth="1"/>
    <col min="13334" max="13335" width="9" style="74" customWidth="1"/>
    <col min="13336" max="13336" width="10.42578125" style="74" customWidth="1"/>
    <col min="13337" max="13337" width="11.140625" style="74" customWidth="1"/>
    <col min="13338" max="13568" width="9" style="74"/>
    <col min="13569" max="13569" width="88.85546875" style="74" customWidth="1"/>
    <col min="13570" max="13570" width="12.5703125" style="74" customWidth="1"/>
    <col min="13571" max="13571" width="12.7109375" style="74" customWidth="1"/>
    <col min="13572" max="13572" width="9.7109375" style="74" customWidth="1"/>
    <col min="13573" max="13573" width="12" style="74" customWidth="1"/>
    <col min="13574" max="13574" width="10.85546875" style="74" customWidth="1"/>
    <col min="13575" max="13575" width="9.7109375" style="74" customWidth="1"/>
    <col min="13576" max="13576" width="12.42578125" style="74" customWidth="1"/>
    <col min="13577" max="13577" width="10.28515625" style="74" customWidth="1"/>
    <col min="13578" max="13578" width="10.7109375" style="74" customWidth="1"/>
    <col min="13579" max="13579" width="12.5703125" style="74" customWidth="1"/>
    <col min="13580" max="13580" width="9.42578125" style="74" customWidth="1"/>
    <col min="13581" max="13581" width="10" style="74" customWidth="1"/>
    <col min="13582" max="13582" width="12.42578125" style="74" customWidth="1"/>
    <col min="13583" max="13583" width="10.85546875" style="74" customWidth="1"/>
    <col min="13584" max="13584" width="10" style="74" customWidth="1"/>
    <col min="13585" max="13586" width="10.5703125" style="74" customWidth="1"/>
    <col min="13587" max="13587" width="9" style="74" customWidth="1"/>
    <col min="13588" max="13588" width="12.7109375" style="74" customWidth="1"/>
    <col min="13589" max="13589" width="23.28515625" style="74" customWidth="1"/>
    <col min="13590" max="13591" width="9" style="74" customWidth="1"/>
    <col min="13592" max="13592" width="10.42578125" style="74" customWidth="1"/>
    <col min="13593" max="13593" width="11.140625" style="74" customWidth="1"/>
    <col min="13594" max="13824" width="9" style="74"/>
    <col min="13825" max="13825" width="88.85546875" style="74" customWidth="1"/>
    <col min="13826" max="13826" width="12.5703125" style="74" customWidth="1"/>
    <col min="13827" max="13827" width="12.7109375" style="74" customWidth="1"/>
    <col min="13828" max="13828" width="9.7109375" style="74" customWidth="1"/>
    <col min="13829" max="13829" width="12" style="74" customWidth="1"/>
    <col min="13830" max="13830" width="10.85546875" style="74" customWidth="1"/>
    <col min="13831" max="13831" width="9.7109375" style="74" customWidth="1"/>
    <col min="13832" max="13832" width="12.42578125" style="74" customWidth="1"/>
    <col min="13833" max="13833" width="10.28515625" style="74" customWidth="1"/>
    <col min="13834" max="13834" width="10.7109375" style="74" customWidth="1"/>
    <col min="13835" max="13835" width="12.5703125" style="74" customWidth="1"/>
    <col min="13836" max="13836" width="9.42578125" style="74" customWidth="1"/>
    <col min="13837" max="13837" width="10" style="74" customWidth="1"/>
    <col min="13838" max="13838" width="12.42578125" style="74" customWidth="1"/>
    <col min="13839" max="13839" width="10.85546875" style="74" customWidth="1"/>
    <col min="13840" max="13840" width="10" style="74" customWidth="1"/>
    <col min="13841" max="13842" width="10.5703125" style="74" customWidth="1"/>
    <col min="13843" max="13843" width="9" style="74" customWidth="1"/>
    <col min="13844" max="13844" width="12.7109375" style="74" customWidth="1"/>
    <col min="13845" max="13845" width="23.28515625" style="74" customWidth="1"/>
    <col min="13846" max="13847" width="9" style="74" customWidth="1"/>
    <col min="13848" max="13848" width="10.42578125" style="74" customWidth="1"/>
    <col min="13849" max="13849" width="11.140625" style="74" customWidth="1"/>
    <col min="13850" max="14080" width="9" style="74"/>
    <col min="14081" max="14081" width="88.85546875" style="74" customWidth="1"/>
    <col min="14082" max="14082" width="12.5703125" style="74" customWidth="1"/>
    <col min="14083" max="14083" width="12.7109375" style="74" customWidth="1"/>
    <col min="14084" max="14084" width="9.7109375" style="74" customWidth="1"/>
    <col min="14085" max="14085" width="12" style="74" customWidth="1"/>
    <col min="14086" max="14086" width="10.85546875" style="74" customWidth="1"/>
    <col min="14087" max="14087" width="9.7109375" style="74" customWidth="1"/>
    <col min="14088" max="14088" width="12.42578125" style="74" customWidth="1"/>
    <col min="14089" max="14089" width="10.28515625" style="74" customWidth="1"/>
    <col min="14090" max="14090" width="10.7109375" style="74" customWidth="1"/>
    <col min="14091" max="14091" width="12.5703125" style="74" customWidth="1"/>
    <col min="14092" max="14092" width="9.42578125" style="74" customWidth="1"/>
    <col min="14093" max="14093" width="10" style="74" customWidth="1"/>
    <col min="14094" max="14094" width="12.42578125" style="74" customWidth="1"/>
    <col min="14095" max="14095" width="10.85546875" style="74" customWidth="1"/>
    <col min="14096" max="14096" width="10" style="74" customWidth="1"/>
    <col min="14097" max="14098" width="10.5703125" style="74" customWidth="1"/>
    <col min="14099" max="14099" width="9" style="74" customWidth="1"/>
    <col min="14100" max="14100" width="12.7109375" style="74" customWidth="1"/>
    <col min="14101" max="14101" width="23.28515625" style="74" customWidth="1"/>
    <col min="14102" max="14103" width="9" style="74" customWidth="1"/>
    <col min="14104" max="14104" width="10.42578125" style="74" customWidth="1"/>
    <col min="14105" max="14105" width="11.140625" style="74" customWidth="1"/>
    <col min="14106" max="14336" width="9" style="74"/>
    <col min="14337" max="14337" width="88.85546875" style="74" customWidth="1"/>
    <col min="14338" max="14338" width="12.5703125" style="74" customWidth="1"/>
    <col min="14339" max="14339" width="12.7109375" style="74" customWidth="1"/>
    <col min="14340" max="14340" width="9.7109375" style="74" customWidth="1"/>
    <col min="14341" max="14341" width="12" style="74" customWidth="1"/>
    <col min="14342" max="14342" width="10.85546875" style="74" customWidth="1"/>
    <col min="14343" max="14343" width="9.7109375" style="74" customWidth="1"/>
    <col min="14344" max="14344" width="12.42578125" style="74" customWidth="1"/>
    <col min="14345" max="14345" width="10.28515625" style="74" customWidth="1"/>
    <col min="14346" max="14346" width="10.7109375" style="74" customWidth="1"/>
    <col min="14347" max="14347" width="12.5703125" style="74" customWidth="1"/>
    <col min="14348" max="14348" width="9.42578125" style="74" customWidth="1"/>
    <col min="14349" max="14349" width="10" style="74" customWidth="1"/>
    <col min="14350" max="14350" width="12.42578125" style="74" customWidth="1"/>
    <col min="14351" max="14351" width="10.85546875" style="74" customWidth="1"/>
    <col min="14352" max="14352" width="10" style="74" customWidth="1"/>
    <col min="14353" max="14354" width="10.5703125" style="74" customWidth="1"/>
    <col min="14355" max="14355" width="9" style="74" customWidth="1"/>
    <col min="14356" max="14356" width="12.7109375" style="74" customWidth="1"/>
    <col min="14357" max="14357" width="23.28515625" style="74" customWidth="1"/>
    <col min="14358" max="14359" width="9" style="74" customWidth="1"/>
    <col min="14360" max="14360" width="10.42578125" style="74" customWidth="1"/>
    <col min="14361" max="14361" width="11.140625" style="74" customWidth="1"/>
    <col min="14362" max="14592" width="9" style="74"/>
    <col min="14593" max="14593" width="88.85546875" style="74" customWidth="1"/>
    <col min="14594" max="14594" width="12.5703125" style="74" customWidth="1"/>
    <col min="14595" max="14595" width="12.7109375" style="74" customWidth="1"/>
    <col min="14596" max="14596" width="9.7109375" style="74" customWidth="1"/>
    <col min="14597" max="14597" width="12" style="74" customWidth="1"/>
    <col min="14598" max="14598" width="10.85546875" style="74" customWidth="1"/>
    <col min="14599" max="14599" width="9.7109375" style="74" customWidth="1"/>
    <col min="14600" max="14600" width="12.42578125" style="74" customWidth="1"/>
    <col min="14601" max="14601" width="10.28515625" style="74" customWidth="1"/>
    <col min="14602" max="14602" width="10.7109375" style="74" customWidth="1"/>
    <col min="14603" max="14603" width="12.5703125" style="74" customWidth="1"/>
    <col min="14604" max="14604" width="9.42578125" style="74" customWidth="1"/>
    <col min="14605" max="14605" width="10" style="74" customWidth="1"/>
    <col min="14606" max="14606" width="12.42578125" style="74" customWidth="1"/>
    <col min="14607" max="14607" width="10.85546875" style="74" customWidth="1"/>
    <col min="14608" max="14608" width="10" style="74" customWidth="1"/>
    <col min="14609" max="14610" width="10.5703125" style="74" customWidth="1"/>
    <col min="14611" max="14611" width="9" style="74" customWidth="1"/>
    <col min="14612" max="14612" width="12.7109375" style="74" customWidth="1"/>
    <col min="14613" max="14613" width="23.28515625" style="74" customWidth="1"/>
    <col min="14614" max="14615" width="9" style="74" customWidth="1"/>
    <col min="14616" max="14616" width="10.42578125" style="74" customWidth="1"/>
    <col min="14617" max="14617" width="11.140625" style="74" customWidth="1"/>
    <col min="14618" max="14848" width="9" style="74"/>
    <col min="14849" max="14849" width="88.85546875" style="74" customWidth="1"/>
    <col min="14850" max="14850" width="12.5703125" style="74" customWidth="1"/>
    <col min="14851" max="14851" width="12.7109375" style="74" customWidth="1"/>
    <col min="14852" max="14852" width="9.7109375" style="74" customWidth="1"/>
    <col min="14853" max="14853" width="12" style="74" customWidth="1"/>
    <col min="14854" max="14854" width="10.85546875" style="74" customWidth="1"/>
    <col min="14855" max="14855" width="9.7109375" style="74" customWidth="1"/>
    <col min="14856" max="14856" width="12.42578125" style="74" customWidth="1"/>
    <col min="14857" max="14857" width="10.28515625" style="74" customWidth="1"/>
    <col min="14858" max="14858" width="10.7109375" style="74" customWidth="1"/>
    <col min="14859" max="14859" width="12.5703125" style="74" customWidth="1"/>
    <col min="14860" max="14860" width="9.42578125" style="74" customWidth="1"/>
    <col min="14861" max="14861" width="10" style="74" customWidth="1"/>
    <col min="14862" max="14862" width="12.42578125" style="74" customWidth="1"/>
    <col min="14863" max="14863" width="10.85546875" style="74" customWidth="1"/>
    <col min="14864" max="14864" width="10" style="74" customWidth="1"/>
    <col min="14865" max="14866" width="10.5703125" style="74" customWidth="1"/>
    <col min="14867" max="14867" width="9" style="74" customWidth="1"/>
    <col min="14868" max="14868" width="12.7109375" style="74" customWidth="1"/>
    <col min="14869" max="14869" width="23.28515625" style="74" customWidth="1"/>
    <col min="14870" max="14871" width="9" style="74" customWidth="1"/>
    <col min="14872" max="14872" width="10.42578125" style="74" customWidth="1"/>
    <col min="14873" max="14873" width="11.140625" style="74" customWidth="1"/>
    <col min="14874" max="15104" width="9" style="74"/>
    <col min="15105" max="15105" width="88.85546875" style="74" customWidth="1"/>
    <col min="15106" max="15106" width="12.5703125" style="74" customWidth="1"/>
    <col min="15107" max="15107" width="12.7109375" style="74" customWidth="1"/>
    <col min="15108" max="15108" width="9.7109375" style="74" customWidth="1"/>
    <col min="15109" max="15109" width="12" style="74" customWidth="1"/>
    <col min="15110" max="15110" width="10.85546875" style="74" customWidth="1"/>
    <col min="15111" max="15111" width="9.7109375" style="74" customWidth="1"/>
    <col min="15112" max="15112" width="12.42578125" style="74" customWidth="1"/>
    <col min="15113" max="15113" width="10.28515625" style="74" customWidth="1"/>
    <col min="15114" max="15114" width="10.7109375" style="74" customWidth="1"/>
    <col min="15115" max="15115" width="12.5703125" style="74" customWidth="1"/>
    <col min="15116" max="15116" width="9.42578125" style="74" customWidth="1"/>
    <col min="15117" max="15117" width="10" style="74" customWidth="1"/>
    <col min="15118" max="15118" width="12.42578125" style="74" customWidth="1"/>
    <col min="15119" max="15119" width="10.85546875" style="74" customWidth="1"/>
    <col min="15120" max="15120" width="10" style="74" customWidth="1"/>
    <col min="15121" max="15122" width="10.5703125" style="74" customWidth="1"/>
    <col min="15123" max="15123" width="9" style="74" customWidth="1"/>
    <col min="15124" max="15124" width="12.7109375" style="74" customWidth="1"/>
    <col min="15125" max="15125" width="23.28515625" style="74" customWidth="1"/>
    <col min="15126" max="15127" width="9" style="74" customWidth="1"/>
    <col min="15128" max="15128" width="10.42578125" style="74" customWidth="1"/>
    <col min="15129" max="15129" width="11.140625" style="74" customWidth="1"/>
    <col min="15130" max="15360" width="9" style="74"/>
    <col min="15361" max="15361" width="88.85546875" style="74" customWidth="1"/>
    <col min="15362" max="15362" width="12.5703125" style="74" customWidth="1"/>
    <col min="15363" max="15363" width="12.7109375" style="74" customWidth="1"/>
    <col min="15364" max="15364" width="9.7109375" style="74" customWidth="1"/>
    <col min="15365" max="15365" width="12" style="74" customWidth="1"/>
    <col min="15366" max="15366" width="10.85546875" style="74" customWidth="1"/>
    <col min="15367" max="15367" width="9.7109375" style="74" customWidth="1"/>
    <col min="15368" max="15368" width="12.42578125" style="74" customWidth="1"/>
    <col min="15369" max="15369" width="10.28515625" style="74" customWidth="1"/>
    <col min="15370" max="15370" width="10.7109375" style="74" customWidth="1"/>
    <col min="15371" max="15371" width="12.5703125" style="74" customWidth="1"/>
    <col min="15372" max="15372" width="9.42578125" style="74" customWidth="1"/>
    <col min="15373" max="15373" width="10" style="74" customWidth="1"/>
    <col min="15374" max="15374" width="12.42578125" style="74" customWidth="1"/>
    <col min="15375" max="15375" width="10.85546875" style="74" customWidth="1"/>
    <col min="15376" max="15376" width="10" style="74" customWidth="1"/>
    <col min="15377" max="15378" width="10.5703125" style="74" customWidth="1"/>
    <col min="15379" max="15379" width="9" style="74" customWidth="1"/>
    <col min="15380" max="15380" width="12.7109375" style="74" customWidth="1"/>
    <col min="15381" max="15381" width="23.28515625" style="74" customWidth="1"/>
    <col min="15382" max="15383" width="9" style="74" customWidth="1"/>
    <col min="15384" max="15384" width="10.42578125" style="74" customWidth="1"/>
    <col min="15385" max="15385" width="11.140625" style="74" customWidth="1"/>
    <col min="15386" max="15616" width="9" style="74"/>
    <col min="15617" max="15617" width="88.85546875" style="74" customWidth="1"/>
    <col min="15618" max="15618" width="12.5703125" style="74" customWidth="1"/>
    <col min="15619" max="15619" width="12.7109375" style="74" customWidth="1"/>
    <col min="15620" max="15620" width="9.7109375" style="74" customWidth="1"/>
    <col min="15621" max="15621" width="12" style="74" customWidth="1"/>
    <col min="15622" max="15622" width="10.85546875" style="74" customWidth="1"/>
    <col min="15623" max="15623" width="9.7109375" style="74" customWidth="1"/>
    <col min="15624" max="15624" width="12.42578125" style="74" customWidth="1"/>
    <col min="15625" max="15625" width="10.28515625" style="74" customWidth="1"/>
    <col min="15626" max="15626" width="10.7109375" style="74" customWidth="1"/>
    <col min="15627" max="15627" width="12.5703125" style="74" customWidth="1"/>
    <col min="15628" max="15628" width="9.42578125" style="74" customWidth="1"/>
    <col min="15629" max="15629" width="10" style="74" customWidth="1"/>
    <col min="15630" max="15630" width="12.42578125" style="74" customWidth="1"/>
    <col min="15631" max="15631" width="10.85546875" style="74" customWidth="1"/>
    <col min="15632" max="15632" width="10" style="74" customWidth="1"/>
    <col min="15633" max="15634" width="10.5703125" style="74" customWidth="1"/>
    <col min="15635" max="15635" width="9" style="74" customWidth="1"/>
    <col min="15636" max="15636" width="12.7109375" style="74" customWidth="1"/>
    <col min="15637" max="15637" width="23.28515625" style="74" customWidth="1"/>
    <col min="15638" max="15639" width="9" style="74" customWidth="1"/>
    <col min="15640" max="15640" width="10.42578125" style="74" customWidth="1"/>
    <col min="15641" max="15641" width="11.140625" style="74" customWidth="1"/>
    <col min="15642" max="15872" width="9" style="74"/>
    <col min="15873" max="15873" width="88.85546875" style="74" customWidth="1"/>
    <col min="15874" max="15874" width="12.5703125" style="74" customWidth="1"/>
    <col min="15875" max="15875" width="12.7109375" style="74" customWidth="1"/>
    <col min="15876" max="15876" width="9.7109375" style="74" customWidth="1"/>
    <col min="15877" max="15877" width="12" style="74" customWidth="1"/>
    <col min="15878" max="15878" width="10.85546875" style="74" customWidth="1"/>
    <col min="15879" max="15879" width="9.7109375" style="74" customWidth="1"/>
    <col min="15880" max="15880" width="12.42578125" style="74" customWidth="1"/>
    <col min="15881" max="15881" width="10.28515625" style="74" customWidth="1"/>
    <col min="15882" max="15882" width="10.7109375" style="74" customWidth="1"/>
    <col min="15883" max="15883" width="12.5703125" style="74" customWidth="1"/>
    <col min="15884" max="15884" width="9.42578125" style="74" customWidth="1"/>
    <col min="15885" max="15885" width="10" style="74" customWidth="1"/>
    <col min="15886" max="15886" width="12.42578125" style="74" customWidth="1"/>
    <col min="15887" max="15887" width="10.85546875" style="74" customWidth="1"/>
    <col min="15888" max="15888" width="10" style="74" customWidth="1"/>
    <col min="15889" max="15890" width="10.5703125" style="74" customWidth="1"/>
    <col min="15891" max="15891" width="9" style="74" customWidth="1"/>
    <col min="15892" max="15892" width="12.7109375" style="74" customWidth="1"/>
    <col min="15893" max="15893" width="23.28515625" style="74" customWidth="1"/>
    <col min="15894" max="15895" width="9" style="74" customWidth="1"/>
    <col min="15896" max="15896" width="10.42578125" style="74" customWidth="1"/>
    <col min="15897" max="15897" width="11.140625" style="74" customWidth="1"/>
    <col min="15898" max="16128" width="9" style="74"/>
    <col min="16129" max="16129" width="88.85546875" style="74" customWidth="1"/>
    <col min="16130" max="16130" width="12.5703125" style="74" customWidth="1"/>
    <col min="16131" max="16131" width="12.7109375" style="74" customWidth="1"/>
    <col min="16132" max="16132" width="9.7109375" style="74" customWidth="1"/>
    <col min="16133" max="16133" width="12" style="74" customWidth="1"/>
    <col min="16134" max="16134" width="10.85546875" style="74" customWidth="1"/>
    <col min="16135" max="16135" width="9.7109375" style="74" customWidth="1"/>
    <col min="16136" max="16136" width="12.42578125" style="74" customWidth="1"/>
    <col min="16137" max="16137" width="10.28515625" style="74" customWidth="1"/>
    <col min="16138" max="16138" width="10.7109375" style="74" customWidth="1"/>
    <col min="16139" max="16139" width="12.5703125" style="74" customWidth="1"/>
    <col min="16140" max="16140" width="9.42578125" style="74" customWidth="1"/>
    <col min="16141" max="16141" width="10" style="74" customWidth="1"/>
    <col min="16142" max="16142" width="12.42578125" style="74" customWidth="1"/>
    <col min="16143" max="16143" width="10.85546875" style="74" customWidth="1"/>
    <col min="16144" max="16144" width="10" style="74" customWidth="1"/>
    <col min="16145" max="16146" width="10.5703125" style="74" customWidth="1"/>
    <col min="16147" max="16147" width="9" style="74" customWidth="1"/>
    <col min="16148" max="16148" width="12.7109375" style="74" customWidth="1"/>
    <col min="16149" max="16149" width="23.28515625" style="74" customWidth="1"/>
    <col min="16150" max="16151" width="9" style="74" customWidth="1"/>
    <col min="16152" max="16152" width="10.42578125" style="74" customWidth="1"/>
    <col min="16153" max="16153" width="11.140625" style="74" customWidth="1"/>
    <col min="16154" max="16384" width="9" style="74"/>
  </cols>
  <sheetData>
    <row r="1" spans="1:42" ht="25.5" customHeight="1" x14ac:dyDescent="0.35">
      <c r="A1" s="1245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11"/>
      <c r="R1" s="111"/>
      <c r="S1" s="111"/>
      <c r="T1" s="111"/>
    </row>
    <row r="2" spans="1:42" ht="28.5" customHeight="1" x14ac:dyDescent="0.35">
      <c r="A2" s="1317" t="s">
        <v>80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42" ht="37.5" customHeight="1" x14ac:dyDescent="0.35">
      <c r="A3" s="1318" t="s">
        <v>81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1:42" ht="33" customHeight="1" x14ac:dyDescent="0.35">
      <c r="A4" s="1248" t="s">
        <v>98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/>
      <c r="Q4" s="133"/>
      <c r="R4" s="133"/>
    </row>
    <row r="5" spans="1:42" ht="25.5" customHeight="1" thickBot="1" x14ac:dyDescent="0.4">
      <c r="A5" s="112"/>
    </row>
    <row r="6" spans="1:42" ht="42" customHeight="1" thickBot="1" x14ac:dyDescent="0.4">
      <c r="A6" s="1319" t="s">
        <v>7</v>
      </c>
      <c r="B6" s="1315" t="s">
        <v>0</v>
      </c>
      <c r="C6" s="1315"/>
      <c r="D6" s="1315"/>
      <c r="E6" s="1315" t="s">
        <v>1</v>
      </c>
      <c r="F6" s="1315"/>
      <c r="G6" s="1315"/>
      <c r="H6" s="1315" t="s">
        <v>2</v>
      </c>
      <c r="I6" s="1315"/>
      <c r="J6" s="1315"/>
      <c r="K6" s="1315" t="s">
        <v>3</v>
      </c>
      <c r="L6" s="1315"/>
      <c r="M6" s="1315"/>
      <c r="N6" s="1316" t="s">
        <v>22</v>
      </c>
      <c r="O6" s="1316"/>
      <c r="P6" s="1316"/>
      <c r="Q6" s="113"/>
      <c r="R6" s="113"/>
    </row>
    <row r="7" spans="1:42" ht="62.25" customHeight="1" thickBot="1" x14ac:dyDescent="0.4">
      <c r="A7" s="1319"/>
      <c r="B7" s="114" t="s">
        <v>16</v>
      </c>
      <c r="C7" s="114" t="s">
        <v>17</v>
      </c>
      <c r="D7" s="115" t="s">
        <v>4</v>
      </c>
      <c r="E7" s="114" t="s">
        <v>16</v>
      </c>
      <c r="F7" s="114" t="s">
        <v>17</v>
      </c>
      <c r="G7" s="115" t="s">
        <v>4</v>
      </c>
      <c r="H7" s="114" t="s">
        <v>16</v>
      </c>
      <c r="I7" s="114" t="s">
        <v>17</v>
      </c>
      <c r="J7" s="115" t="s">
        <v>4</v>
      </c>
      <c r="K7" s="115" t="s">
        <v>16</v>
      </c>
      <c r="L7" s="305" t="s">
        <v>17</v>
      </c>
      <c r="M7" s="302" t="s">
        <v>4</v>
      </c>
      <c r="N7" s="428" t="s">
        <v>16</v>
      </c>
      <c r="O7" s="428" t="s">
        <v>17</v>
      </c>
      <c r="P7" s="426" t="s">
        <v>4</v>
      </c>
      <c r="Q7" s="113"/>
      <c r="R7" s="113"/>
    </row>
    <row r="8" spans="1:42" ht="27" hidden="1" customHeight="1" x14ac:dyDescent="0.35">
      <c r="A8" s="99"/>
      <c r="B8" s="100"/>
      <c r="C8" s="101"/>
      <c r="D8" s="102"/>
      <c r="E8" s="100"/>
      <c r="F8" s="101"/>
      <c r="G8" s="102"/>
      <c r="H8" s="100"/>
      <c r="I8" s="101"/>
      <c r="J8" s="102"/>
      <c r="K8" s="295"/>
      <c r="L8" s="306"/>
      <c r="M8" s="102"/>
      <c r="N8" s="104"/>
      <c r="O8" s="369"/>
      <c r="P8" s="186"/>
      <c r="Q8" s="113"/>
      <c r="R8" s="113"/>
    </row>
    <row r="9" spans="1:42" ht="34.5" customHeight="1" thickBot="1" x14ac:dyDescent="0.4">
      <c r="A9" s="187" t="s">
        <v>13</v>
      </c>
      <c r="B9" s="281"/>
      <c r="C9" s="282"/>
      <c r="D9" s="283"/>
      <c r="E9" s="284"/>
      <c r="F9" s="282"/>
      <c r="G9" s="285"/>
      <c r="H9" s="281"/>
      <c r="I9" s="282"/>
      <c r="J9" s="283"/>
      <c r="K9" s="296"/>
      <c r="L9" s="282"/>
      <c r="M9" s="296"/>
      <c r="N9" s="429"/>
      <c r="O9" s="430"/>
      <c r="P9" s="950"/>
      <c r="Q9" s="113"/>
      <c r="R9" s="113"/>
    </row>
    <row r="10" spans="1:42" s="116" customFormat="1" ht="26.25" x14ac:dyDescent="0.35">
      <c r="A10" s="294" t="s">
        <v>83</v>
      </c>
      <c r="B10" s="297">
        <v>0</v>
      </c>
      <c r="C10" s="307">
        <v>0</v>
      </c>
      <c r="D10" s="303">
        <v>0</v>
      </c>
      <c r="E10" s="297">
        <v>0</v>
      </c>
      <c r="F10" s="307">
        <v>0</v>
      </c>
      <c r="G10" s="303">
        <v>0</v>
      </c>
      <c r="H10" s="297">
        <v>0</v>
      </c>
      <c r="I10" s="307">
        <v>0</v>
      </c>
      <c r="J10" s="303">
        <v>0</v>
      </c>
      <c r="K10" s="297">
        <v>0</v>
      </c>
      <c r="L10" s="307">
        <v>0</v>
      </c>
      <c r="M10" s="303">
        <v>0</v>
      </c>
      <c r="N10" s="431">
        <v>0</v>
      </c>
      <c r="O10" s="432">
        <v>0</v>
      </c>
      <c r="P10" s="951">
        <v>0</v>
      </c>
      <c r="Q10" s="113"/>
      <c r="R10" s="113"/>
    </row>
    <row r="11" spans="1:42" s="116" customFormat="1" ht="26.25" x14ac:dyDescent="0.35">
      <c r="A11" s="193" t="s">
        <v>55</v>
      </c>
      <c r="B11" s="309">
        <v>0</v>
      </c>
      <c r="C11" s="195">
        <v>0</v>
      </c>
      <c r="D11" s="311">
        <v>0</v>
      </c>
      <c r="E11" s="298">
        <v>0</v>
      </c>
      <c r="F11" s="195">
        <v>0</v>
      </c>
      <c r="G11" s="311">
        <v>0</v>
      </c>
      <c r="H11" s="309">
        <v>0</v>
      </c>
      <c r="I11" s="195">
        <v>0</v>
      </c>
      <c r="J11" s="311">
        <v>0</v>
      </c>
      <c r="K11" s="298">
        <v>0</v>
      </c>
      <c r="L11" s="195">
        <v>0</v>
      </c>
      <c r="M11" s="197">
        <v>0</v>
      </c>
      <c r="N11" s="198">
        <v>0</v>
      </c>
      <c r="O11" s="199">
        <v>0</v>
      </c>
      <c r="P11" s="200">
        <v>0</v>
      </c>
      <c r="Q11" s="113"/>
      <c r="R11" s="113"/>
    </row>
    <row r="12" spans="1:42" ht="27" thickBot="1" x14ac:dyDescent="0.4">
      <c r="A12" s="201" t="s">
        <v>84</v>
      </c>
      <c r="B12" s="844">
        <v>0</v>
      </c>
      <c r="C12" s="845">
        <v>0</v>
      </c>
      <c r="D12" s="846">
        <v>0</v>
      </c>
      <c r="E12" s="847">
        <v>0</v>
      </c>
      <c r="F12" s="845">
        <v>0</v>
      </c>
      <c r="G12" s="847">
        <v>0</v>
      </c>
      <c r="H12" s="844">
        <v>0</v>
      </c>
      <c r="I12" s="845">
        <v>0</v>
      </c>
      <c r="J12" s="846">
        <v>0</v>
      </c>
      <c r="K12" s="847">
        <v>0</v>
      </c>
      <c r="L12" s="845">
        <v>0</v>
      </c>
      <c r="M12" s="848">
        <v>0</v>
      </c>
      <c r="N12" s="849">
        <v>0</v>
      </c>
      <c r="O12" s="850">
        <v>0</v>
      </c>
      <c r="P12" s="615">
        <v>0</v>
      </c>
      <c r="Q12" s="113"/>
      <c r="R12" s="113"/>
    </row>
    <row r="13" spans="1:42" ht="27" thickBot="1" x14ac:dyDescent="0.4">
      <c r="A13" s="858" t="s">
        <v>53</v>
      </c>
      <c r="B13" s="1360">
        <f t="shared" ref="B13:M13" si="0">B14+B15+B16</f>
        <v>130</v>
      </c>
      <c r="C13" s="1360">
        <f t="shared" si="0"/>
        <v>200</v>
      </c>
      <c r="D13" s="1360">
        <f t="shared" si="0"/>
        <v>330</v>
      </c>
      <c r="E13" s="1360">
        <f t="shared" si="0"/>
        <v>122</v>
      </c>
      <c r="F13" s="1360">
        <f t="shared" si="0"/>
        <v>158</v>
      </c>
      <c r="G13" s="1360">
        <f t="shared" si="0"/>
        <v>280</v>
      </c>
      <c r="H13" s="1360">
        <f t="shared" si="0"/>
        <v>125</v>
      </c>
      <c r="I13" s="1360">
        <f t="shared" si="0"/>
        <v>144</v>
      </c>
      <c r="J13" s="1360">
        <f t="shared" si="0"/>
        <v>269</v>
      </c>
      <c r="K13" s="1360">
        <f t="shared" si="0"/>
        <v>0</v>
      </c>
      <c r="L13" s="1360">
        <f t="shared" si="0"/>
        <v>0</v>
      </c>
      <c r="M13" s="1360">
        <f t="shared" si="0"/>
        <v>0</v>
      </c>
      <c r="N13" s="1361">
        <f t="shared" ref="N13:O16" si="1">B13+E13+H13</f>
        <v>377</v>
      </c>
      <c r="O13" s="1362">
        <f t="shared" si="1"/>
        <v>502</v>
      </c>
      <c r="P13" s="1363">
        <f>N13+O13</f>
        <v>879</v>
      </c>
      <c r="Q13" s="113"/>
      <c r="R13" s="113"/>
    </row>
    <row r="14" spans="1:42" ht="25.5" customHeight="1" x14ac:dyDescent="0.35">
      <c r="A14" s="1340" t="s">
        <v>29</v>
      </c>
      <c r="B14" s="1353">
        <f>'[3]Спец средн звена ДО'!B15</f>
        <v>26</v>
      </c>
      <c r="C14" s="1354">
        <f>'[3]Спец средн звена ДО'!C15</f>
        <v>66</v>
      </c>
      <c r="D14" s="1355">
        <f>'[3]Спец средн звена ДО'!D15</f>
        <v>92</v>
      </c>
      <c r="E14" s="1356">
        <f>'[3]Спец средн звена ДО'!E15</f>
        <v>24</v>
      </c>
      <c r="F14" s="1354">
        <f>'[3]Спец средн звена ДО'!F15</f>
        <v>62</v>
      </c>
      <c r="G14" s="1355">
        <f>'[3]Спец средн звена ДО'!G15</f>
        <v>86</v>
      </c>
      <c r="H14" s="1357">
        <f>'[3]Спец средн звена ДО'!H15</f>
        <v>26</v>
      </c>
      <c r="I14" s="1354">
        <f>'[3]Спец средн звена ДО'!I15</f>
        <v>52</v>
      </c>
      <c r="J14" s="1355">
        <f>'[3]Спец средн звена ДО'!J15</f>
        <v>78</v>
      </c>
      <c r="K14" s="1357">
        <f>'[3]Спец средн звена ДО'!K15</f>
        <v>0</v>
      </c>
      <c r="L14" s="1354">
        <f>'[3]Спец средн звена ДО'!L15</f>
        <v>0</v>
      </c>
      <c r="M14" s="1354">
        <f>'[3]Спец средн звена ДО'!M15</f>
        <v>0</v>
      </c>
      <c r="N14" s="1358">
        <f>'[3]Спец средн звена ДО'!N15</f>
        <v>76</v>
      </c>
      <c r="O14" s="1359">
        <f>'[3]Спец средн звена ДО'!O15</f>
        <v>180</v>
      </c>
      <c r="P14" s="857">
        <f>'[3]Спец средн звена ДО'!P15</f>
        <v>256</v>
      </c>
      <c r="Q14" s="113"/>
      <c r="R14" s="113"/>
    </row>
    <row r="15" spans="1:42" ht="25.5" customHeight="1" x14ac:dyDescent="0.35">
      <c r="A15" s="1347" t="s">
        <v>54</v>
      </c>
      <c r="B15" s="1341">
        <f>'[3]Спец средн звена ДО'!B16</f>
        <v>47</v>
      </c>
      <c r="C15" s="1342">
        <f>'[3]Спец средн звена ДО'!C16</f>
        <v>65</v>
      </c>
      <c r="D15" s="1343">
        <f>'[3]Спец средн звена ДО'!D16</f>
        <v>112</v>
      </c>
      <c r="E15" s="1341">
        <f>'[3]Спец средн звена ДО'!E16</f>
        <v>41</v>
      </c>
      <c r="F15" s="1342">
        <f>'[3]Спец средн звена ДО'!F16</f>
        <v>49</v>
      </c>
      <c r="G15" s="1343">
        <f>'[3]Спец средн звена ДО'!G16</f>
        <v>90</v>
      </c>
      <c r="H15" s="1344">
        <f>'[3]Спец средн звена ДО'!H16</f>
        <v>39</v>
      </c>
      <c r="I15" s="1342">
        <f>'[3]Спец средн звена ДО'!I16</f>
        <v>45</v>
      </c>
      <c r="J15" s="1343">
        <f>'[3]Спец средн звена ДО'!J16</f>
        <v>84</v>
      </c>
      <c r="K15" s="1344">
        <f>'[3]Спец средн звена ДО'!K16</f>
        <v>0</v>
      </c>
      <c r="L15" s="1342">
        <f>'[3]Спец средн звена ДО'!L16</f>
        <v>0</v>
      </c>
      <c r="M15" s="1342">
        <f>'[3]Спец средн звена ДО'!M16</f>
        <v>0</v>
      </c>
      <c r="N15" s="1345">
        <f>'[3]Спец средн звена ДО'!N16</f>
        <v>127</v>
      </c>
      <c r="O15" s="1346">
        <f>'[3]Спец средн звена ДО'!O16</f>
        <v>159</v>
      </c>
      <c r="P15" s="200">
        <f>'[3]Спец средн звена ДО'!P16</f>
        <v>286</v>
      </c>
      <c r="Q15" s="117"/>
      <c r="R15" s="117"/>
    </row>
    <row r="16" spans="1:42" ht="25.5" customHeight="1" thickBot="1" x14ac:dyDescent="0.4">
      <c r="A16" s="1348" t="s">
        <v>55</v>
      </c>
      <c r="B16" s="1341">
        <f>'[3]Спец средн звена ДО'!B17</f>
        <v>57</v>
      </c>
      <c r="C16" s="1342">
        <f>'[3]Спец средн звена ДО'!C17</f>
        <v>69</v>
      </c>
      <c r="D16" s="1343">
        <f>'[3]Спец средн звена ДО'!D17</f>
        <v>126</v>
      </c>
      <c r="E16" s="1341">
        <f>'[3]Спец средн звена ДО'!E17</f>
        <v>57</v>
      </c>
      <c r="F16" s="1342">
        <f>'[3]Спец средн звена ДО'!F17</f>
        <v>47</v>
      </c>
      <c r="G16" s="1343">
        <f>'[3]Спец средн звена ДО'!G17</f>
        <v>104</v>
      </c>
      <c r="H16" s="1349">
        <f>'[3]Спец средн звена ДО'!H17</f>
        <v>60</v>
      </c>
      <c r="I16" s="1350">
        <f>'[3]Спец средн звена ДО'!I17</f>
        <v>47</v>
      </c>
      <c r="J16" s="1343">
        <f>'[3]Спец средн звена ДО'!J17</f>
        <v>107</v>
      </c>
      <c r="K16" s="1351">
        <f>'[3]Спец средн звена ДО'!K17</f>
        <v>0</v>
      </c>
      <c r="L16" s="1352">
        <f>'[3]Спец средн звена ДО'!L17</f>
        <v>0</v>
      </c>
      <c r="M16" s="1352">
        <f>'[3]Спец средн звена ДО'!M17</f>
        <v>0</v>
      </c>
      <c r="N16" s="1345">
        <f>'[3]Спец средн звена ДО'!N17</f>
        <v>174</v>
      </c>
      <c r="O16" s="1346">
        <f>'[3]Спец средн звена ДО'!O17</f>
        <v>163</v>
      </c>
      <c r="P16" s="200">
        <f>'[3]Спец средн звена ДО'!P17</f>
        <v>337</v>
      </c>
      <c r="Q16" s="106"/>
      <c r="R16" s="106"/>
    </row>
    <row r="17" spans="1:18" ht="25.5" customHeight="1" thickBot="1" x14ac:dyDescent="0.4">
      <c r="A17" s="204" t="s">
        <v>10</v>
      </c>
      <c r="B17" s="423">
        <f>B13</f>
        <v>130</v>
      </c>
      <c r="C17" s="423">
        <f t="shared" ref="C17:P17" si="2">C13</f>
        <v>200</v>
      </c>
      <c r="D17" s="423">
        <f t="shared" si="2"/>
        <v>330</v>
      </c>
      <c r="E17" s="423">
        <f t="shared" si="2"/>
        <v>122</v>
      </c>
      <c r="F17" s="423">
        <f t="shared" si="2"/>
        <v>158</v>
      </c>
      <c r="G17" s="423">
        <f t="shared" si="2"/>
        <v>280</v>
      </c>
      <c r="H17" s="423">
        <f t="shared" si="2"/>
        <v>125</v>
      </c>
      <c r="I17" s="423">
        <f t="shared" si="2"/>
        <v>144</v>
      </c>
      <c r="J17" s="423">
        <f t="shared" si="2"/>
        <v>269</v>
      </c>
      <c r="K17" s="423">
        <f t="shared" si="2"/>
        <v>0</v>
      </c>
      <c r="L17" s="423">
        <f t="shared" si="2"/>
        <v>0</v>
      </c>
      <c r="M17" s="423">
        <f t="shared" si="2"/>
        <v>0</v>
      </c>
      <c r="N17" s="423">
        <f t="shared" si="2"/>
        <v>377</v>
      </c>
      <c r="O17" s="423">
        <f t="shared" si="2"/>
        <v>502</v>
      </c>
      <c r="P17" s="859">
        <f t="shared" si="2"/>
        <v>879</v>
      </c>
      <c r="Q17" s="106"/>
      <c r="R17" s="106"/>
    </row>
    <row r="18" spans="1:18" ht="26.25" thickBot="1" x14ac:dyDescent="0.4">
      <c r="A18" s="204" t="s">
        <v>14</v>
      </c>
      <c r="B18" s="312"/>
      <c r="C18" s="315"/>
      <c r="D18" s="208"/>
      <c r="E18" s="209"/>
      <c r="F18" s="209"/>
      <c r="G18" s="210"/>
      <c r="H18" s="211"/>
      <c r="I18" s="209"/>
      <c r="J18" s="212"/>
      <c r="K18" s="210"/>
      <c r="L18" s="308"/>
      <c r="M18" s="212"/>
      <c r="N18" s="433"/>
      <c r="O18" s="434"/>
      <c r="P18" s="212"/>
      <c r="Q18" s="106"/>
      <c r="R18" s="106"/>
    </row>
    <row r="19" spans="1:18" ht="26.25" x14ac:dyDescent="0.35">
      <c r="A19" s="204" t="s">
        <v>9</v>
      </c>
      <c r="B19" s="310"/>
      <c r="C19" s="215"/>
      <c r="D19" s="304"/>
      <c r="E19" s="217"/>
      <c r="F19" s="215"/>
      <c r="G19" s="218"/>
      <c r="H19" s="214"/>
      <c r="I19" s="215" t="s">
        <v>5</v>
      </c>
      <c r="J19" s="216"/>
      <c r="K19" s="299"/>
      <c r="L19" s="215"/>
      <c r="M19" s="304"/>
      <c r="N19" s="435"/>
      <c r="O19" s="436"/>
      <c r="P19" s="947"/>
      <c r="Q19" s="106"/>
      <c r="R19" s="106"/>
    </row>
    <row r="20" spans="1:18" x14ac:dyDescent="0.35">
      <c r="A20" s="188" t="s">
        <v>85</v>
      </c>
      <c r="B20" s="300">
        <v>0</v>
      </c>
      <c r="C20" s="237">
        <v>0</v>
      </c>
      <c r="D20" s="242">
        <v>0</v>
      </c>
      <c r="E20" s="189">
        <f>E21</f>
        <v>0</v>
      </c>
      <c r="F20" s="189">
        <f>F21</f>
        <v>0</v>
      </c>
      <c r="G20" s="189">
        <f t="shared" ref="G20:G21" si="3">E20+F20</f>
        <v>0</v>
      </c>
      <c r="H20" s="189">
        <f>H21</f>
        <v>0</v>
      </c>
      <c r="I20" s="189">
        <f>I21</f>
        <v>0</v>
      </c>
      <c r="J20" s="189">
        <f t="shared" ref="J20:J21" si="4">H20+I20</f>
        <v>0</v>
      </c>
      <c r="K20" s="300">
        <v>0</v>
      </c>
      <c r="L20" s="237">
        <v>0</v>
      </c>
      <c r="M20" s="242">
        <v>0</v>
      </c>
      <c r="N20" s="189">
        <v>0</v>
      </c>
      <c r="O20" s="191">
        <v>0</v>
      </c>
      <c r="P20" s="192">
        <v>0</v>
      </c>
      <c r="Q20" s="106"/>
      <c r="R20" s="106"/>
    </row>
    <row r="21" spans="1:18" ht="25.5" customHeight="1" x14ac:dyDescent="0.35">
      <c r="A21" s="201" t="s">
        <v>84</v>
      </c>
      <c r="B21" s="309">
        <v>0</v>
      </c>
      <c r="C21" s="195">
        <v>0</v>
      </c>
      <c r="D21" s="311">
        <v>0</v>
      </c>
      <c r="E21" s="197">
        <v>0</v>
      </c>
      <c r="F21" s="195">
        <v>0</v>
      </c>
      <c r="G21" s="196">
        <f t="shared" si="3"/>
        <v>0</v>
      </c>
      <c r="H21" s="194">
        <v>0</v>
      </c>
      <c r="I21" s="195">
        <v>0</v>
      </c>
      <c r="J21" s="196">
        <f t="shared" si="4"/>
        <v>0</v>
      </c>
      <c r="K21" s="298">
        <v>0</v>
      </c>
      <c r="L21" s="195">
        <v>0</v>
      </c>
      <c r="M21" s="197">
        <v>0</v>
      </c>
      <c r="N21" s="198">
        <v>0</v>
      </c>
      <c r="O21" s="199">
        <v>0</v>
      </c>
      <c r="P21" s="200">
        <v>0</v>
      </c>
      <c r="Q21" s="118"/>
      <c r="R21" s="118"/>
    </row>
    <row r="22" spans="1:18" ht="26.25" x14ac:dyDescent="0.35">
      <c r="A22" s="202" t="s">
        <v>56</v>
      </c>
      <c r="B22" s="189">
        <f>B23+B24+B25</f>
        <v>129</v>
      </c>
      <c r="C22" s="189">
        <f t="shared" ref="C22:M22" si="5">C23+C24+C25</f>
        <v>198</v>
      </c>
      <c r="D22" s="189">
        <f t="shared" si="5"/>
        <v>327</v>
      </c>
      <c r="E22" s="189">
        <f t="shared" si="5"/>
        <v>122</v>
      </c>
      <c r="F22" s="189">
        <f t="shared" si="5"/>
        <v>158</v>
      </c>
      <c r="G22" s="189">
        <f t="shared" si="5"/>
        <v>280</v>
      </c>
      <c r="H22" s="189">
        <f t="shared" si="5"/>
        <v>125</v>
      </c>
      <c r="I22" s="189">
        <f t="shared" si="5"/>
        <v>144</v>
      </c>
      <c r="J22" s="189">
        <f t="shared" si="5"/>
        <v>269</v>
      </c>
      <c r="K22" s="189">
        <f t="shared" si="5"/>
        <v>0</v>
      </c>
      <c r="L22" s="189">
        <f t="shared" si="5"/>
        <v>0</v>
      </c>
      <c r="M22" s="189">
        <f t="shared" si="5"/>
        <v>0</v>
      </c>
      <c r="N22" s="189">
        <f>N23+N24+N25</f>
        <v>376</v>
      </c>
      <c r="O22" s="189">
        <f t="shared" ref="O22:P22" si="6">O23+O24+O25</f>
        <v>500</v>
      </c>
      <c r="P22" s="946">
        <f t="shared" si="6"/>
        <v>876</v>
      </c>
      <c r="Q22" s="118"/>
      <c r="R22" s="118"/>
    </row>
    <row r="23" spans="1:18" ht="26.25" x14ac:dyDescent="0.35">
      <c r="A23" s="193" t="s">
        <v>29</v>
      </c>
      <c r="B23" s="194">
        <f>'[3]Спец средн звена ДО'!B27</f>
        <v>26</v>
      </c>
      <c r="C23" s="194">
        <f>'[3]Спец средн звена ДО'!C27</f>
        <v>64</v>
      </c>
      <c r="D23" s="196">
        <f>'[3]Спец средн звена ДО'!D27</f>
        <v>90</v>
      </c>
      <c r="E23" s="194">
        <f>'[3]Спец средн звена ДО'!E27</f>
        <v>24</v>
      </c>
      <c r="F23" s="194">
        <f>'[3]Спец средн звена ДО'!F27</f>
        <v>62</v>
      </c>
      <c r="G23" s="196">
        <f>'[3]Спец средн звена ДО'!G27</f>
        <v>86</v>
      </c>
      <c r="H23" s="194">
        <f>'[3]Спец средн звена ДО'!H27</f>
        <v>26</v>
      </c>
      <c r="I23" s="194">
        <f>'[3]Спец средн звена ДО'!I27</f>
        <v>52</v>
      </c>
      <c r="J23" s="196">
        <f>'[3]Спец средн звена ДО'!J27</f>
        <v>78</v>
      </c>
      <c r="K23" s="221">
        <f>'[3]Спец средн звена ДО'!K27</f>
        <v>0</v>
      </c>
      <c r="L23" s="195">
        <f>'[3]Спец средн звена ДО'!L27</f>
        <v>0</v>
      </c>
      <c r="M23" s="197">
        <f>'[3]Спец средн звена ДО'!M27</f>
        <v>0</v>
      </c>
      <c r="N23" s="198">
        <f>'[3]Спец средн звена ДО'!N27</f>
        <v>76</v>
      </c>
      <c r="O23" s="199">
        <f>'[3]Спец средн звена ДО'!O27</f>
        <v>178</v>
      </c>
      <c r="P23" s="200">
        <f>'[3]Спец средн звена ДО'!P27</f>
        <v>254</v>
      </c>
      <c r="Q23" s="118"/>
      <c r="R23" s="118"/>
    </row>
    <row r="24" spans="1:18" ht="26.25" x14ac:dyDescent="0.35">
      <c r="A24" s="203" t="s">
        <v>54</v>
      </c>
      <c r="B24" s="194">
        <f>'[3]Спец средн звена ДО'!B28</f>
        <v>47</v>
      </c>
      <c r="C24" s="194">
        <f>'[3]Спец средн звена ДО'!C28</f>
        <v>65</v>
      </c>
      <c r="D24" s="196">
        <f>'[3]Спец средн звена ДО'!D28</f>
        <v>112</v>
      </c>
      <c r="E24" s="194">
        <f>'[3]Спец средн звена ДО'!E28</f>
        <v>41</v>
      </c>
      <c r="F24" s="194">
        <f>'[3]Спец средн звена ДО'!F28</f>
        <v>49</v>
      </c>
      <c r="G24" s="196">
        <f>'[3]Спец средн звена ДО'!G28</f>
        <v>90</v>
      </c>
      <c r="H24" s="194">
        <f>'[3]Спец средн звена ДО'!H28</f>
        <v>39</v>
      </c>
      <c r="I24" s="194">
        <f>'[3]Спец средн звена ДО'!I28</f>
        <v>45</v>
      </c>
      <c r="J24" s="196">
        <f>'[3]Спец средн звена ДО'!J28</f>
        <v>84</v>
      </c>
      <c r="K24" s="221">
        <f>'[3]Спец средн звена ДО'!K28</f>
        <v>0</v>
      </c>
      <c r="L24" s="195">
        <f>'[3]Спец средн звена ДО'!L28</f>
        <v>0</v>
      </c>
      <c r="M24" s="197">
        <f>'[3]Спец средн звена ДО'!M28</f>
        <v>0</v>
      </c>
      <c r="N24" s="198">
        <f>'[3]Спец средн звена ДО'!N28</f>
        <v>127</v>
      </c>
      <c r="O24" s="199">
        <f>'[3]Спец средн звена ДО'!O28</f>
        <v>159</v>
      </c>
      <c r="P24" s="200">
        <f>'[3]Спец средн звена ДО'!P28</f>
        <v>286</v>
      </c>
      <c r="Q24" s="118"/>
      <c r="R24" s="118"/>
    </row>
    <row r="25" spans="1:18" ht="27" thickBot="1" x14ac:dyDescent="0.4">
      <c r="A25" s="193" t="s">
        <v>55</v>
      </c>
      <c r="B25" s="194">
        <f>'[3]Спец средн звена ДО'!B29</f>
        <v>56</v>
      </c>
      <c r="C25" s="194">
        <f>'[3]Спец средн звена ДО'!C29</f>
        <v>69</v>
      </c>
      <c r="D25" s="196">
        <f>'[3]Спец средн звена ДО'!D29</f>
        <v>125</v>
      </c>
      <c r="E25" s="194">
        <f>'[3]Спец средн звена ДО'!E29</f>
        <v>57</v>
      </c>
      <c r="F25" s="194">
        <f>'[3]Спец средн звена ДО'!F29</f>
        <v>47</v>
      </c>
      <c r="G25" s="196">
        <f>'[3]Спец средн звена ДО'!G29</f>
        <v>104</v>
      </c>
      <c r="H25" s="194">
        <f>'[3]Спец средн звена ДО'!H29</f>
        <v>60</v>
      </c>
      <c r="I25" s="194">
        <f>'[3]Спец средн звена ДО'!I29</f>
        <v>47</v>
      </c>
      <c r="J25" s="196">
        <f>'[3]Спец средн звена ДО'!J29</f>
        <v>107</v>
      </c>
      <c r="K25" s="221">
        <f>'[3]Спец средн звена ДО'!K29</f>
        <v>0</v>
      </c>
      <c r="L25" s="195">
        <f>'[3]Спец средн звена ДО'!L29</f>
        <v>0</v>
      </c>
      <c r="M25" s="197">
        <f>'[3]Спец средн звена ДО'!M29</f>
        <v>0</v>
      </c>
      <c r="N25" s="198">
        <f>'[3]Спец средн звена ДО'!N29</f>
        <v>173</v>
      </c>
      <c r="O25" s="199">
        <f>'[3]Спец средн звена ДО'!O29</f>
        <v>163</v>
      </c>
      <c r="P25" s="200">
        <f>'[3]Спец средн звена ДО'!P29</f>
        <v>336</v>
      </c>
      <c r="Q25" s="106"/>
      <c r="R25" s="106"/>
    </row>
    <row r="26" spans="1:18" ht="26.25" thickBot="1" x14ac:dyDescent="0.4">
      <c r="A26" s="222" t="s">
        <v>6</v>
      </c>
      <c r="B26" s="424">
        <f t="shared" ref="B26:P26" si="7">B22+B18</f>
        <v>129</v>
      </c>
      <c r="C26" s="424">
        <f t="shared" si="7"/>
        <v>198</v>
      </c>
      <c r="D26" s="424">
        <f t="shared" si="7"/>
        <v>327</v>
      </c>
      <c r="E26" s="424">
        <f t="shared" si="7"/>
        <v>122</v>
      </c>
      <c r="F26" s="424">
        <f t="shared" si="7"/>
        <v>158</v>
      </c>
      <c r="G26" s="424">
        <f t="shared" si="7"/>
        <v>280</v>
      </c>
      <c r="H26" s="424">
        <f t="shared" si="7"/>
        <v>125</v>
      </c>
      <c r="I26" s="424">
        <f t="shared" si="7"/>
        <v>144</v>
      </c>
      <c r="J26" s="424">
        <f t="shared" si="7"/>
        <v>269</v>
      </c>
      <c r="K26" s="424">
        <f t="shared" si="7"/>
        <v>0</v>
      </c>
      <c r="L26" s="424">
        <f t="shared" si="7"/>
        <v>0</v>
      </c>
      <c r="M26" s="424">
        <f t="shared" si="7"/>
        <v>0</v>
      </c>
      <c r="N26" s="424">
        <f t="shared" si="7"/>
        <v>376</v>
      </c>
      <c r="O26" s="424">
        <f t="shared" si="7"/>
        <v>500</v>
      </c>
      <c r="P26" s="869">
        <f t="shared" si="7"/>
        <v>876</v>
      </c>
      <c r="Q26" s="119"/>
      <c r="R26" s="119"/>
    </row>
    <row r="27" spans="1:18" ht="25.5" customHeight="1" x14ac:dyDescent="0.35">
      <c r="A27" s="224" t="s">
        <v>15</v>
      </c>
      <c r="B27" s="313"/>
      <c r="C27" s="226"/>
      <c r="D27" s="314"/>
      <c r="E27" s="228"/>
      <c r="F27" s="226"/>
      <c r="G27" s="229"/>
      <c r="H27" s="230"/>
      <c r="I27" s="231"/>
      <c r="J27" s="232"/>
      <c r="K27" s="301"/>
      <c r="L27" s="231"/>
      <c r="M27" s="301"/>
      <c r="N27" s="437"/>
      <c r="O27" s="438"/>
      <c r="P27" s="948"/>
      <c r="Q27" s="120"/>
      <c r="R27" s="120"/>
    </row>
    <row r="28" spans="1:18" x14ac:dyDescent="0.35">
      <c r="A28" s="188" t="s">
        <v>85</v>
      </c>
      <c r="B28" s="300">
        <v>0</v>
      </c>
      <c r="C28" s="237">
        <v>0</v>
      </c>
      <c r="D28" s="241">
        <v>0</v>
      </c>
      <c r="E28" s="239">
        <v>0</v>
      </c>
      <c r="F28" s="237">
        <v>0</v>
      </c>
      <c r="G28" s="239">
        <f t="shared" ref="G28" si="8">SUM(E28:F28)</f>
        <v>0</v>
      </c>
      <c r="H28" s="240">
        <v>0</v>
      </c>
      <c r="I28" s="237">
        <v>0</v>
      </c>
      <c r="J28" s="241">
        <f t="shared" ref="J28" si="9">H28+I28</f>
        <v>0</v>
      </c>
      <c r="K28" s="239">
        <v>0</v>
      </c>
      <c r="L28" s="237">
        <v>0</v>
      </c>
      <c r="M28" s="242">
        <v>0</v>
      </c>
      <c r="N28" s="190">
        <v>0</v>
      </c>
      <c r="O28" s="191">
        <v>0</v>
      </c>
      <c r="P28" s="192">
        <v>0</v>
      </c>
      <c r="Q28" s="120"/>
      <c r="R28" s="120"/>
    </row>
    <row r="29" spans="1:18" ht="31.5" customHeight="1" thickBot="1" x14ac:dyDescent="0.4">
      <c r="A29" s="860" t="s">
        <v>88</v>
      </c>
      <c r="B29" s="861">
        <v>0</v>
      </c>
      <c r="C29" s="845">
        <v>0</v>
      </c>
      <c r="D29" s="862">
        <v>0</v>
      </c>
      <c r="E29" s="863">
        <v>0</v>
      </c>
      <c r="F29" s="845">
        <v>0</v>
      </c>
      <c r="G29" s="848">
        <f>SUM(E29:F29)</f>
        <v>0</v>
      </c>
      <c r="H29" s="864">
        <v>0</v>
      </c>
      <c r="I29" s="845">
        <v>0</v>
      </c>
      <c r="J29" s="848">
        <f>H29+I29</f>
        <v>0</v>
      </c>
      <c r="K29" s="864">
        <v>0</v>
      </c>
      <c r="L29" s="845">
        <v>0</v>
      </c>
      <c r="M29" s="848">
        <f>SUM(K29:L29)</f>
        <v>0</v>
      </c>
      <c r="N29" s="849">
        <f t="shared" ref="N29:O29" si="10">B29+E29+H29+K29</f>
        <v>0</v>
      </c>
      <c r="O29" s="850">
        <f t="shared" si="10"/>
        <v>0</v>
      </c>
      <c r="P29" s="615">
        <f>SUM(N29:O29)</f>
        <v>0</v>
      </c>
      <c r="Q29" s="120"/>
      <c r="R29" s="120"/>
    </row>
    <row r="30" spans="1:18" ht="26.25" thickBot="1" x14ac:dyDescent="0.4">
      <c r="A30" s="858" t="s">
        <v>53</v>
      </c>
      <c r="B30" s="868">
        <f>B31+B32+B33</f>
        <v>1</v>
      </c>
      <c r="C30" s="868">
        <f t="shared" ref="C30:P30" si="11">C31+C32+C33</f>
        <v>2</v>
      </c>
      <c r="D30" s="868">
        <f t="shared" si="11"/>
        <v>3</v>
      </c>
      <c r="E30" s="868">
        <f t="shared" si="11"/>
        <v>0</v>
      </c>
      <c r="F30" s="868">
        <f t="shared" si="11"/>
        <v>0</v>
      </c>
      <c r="G30" s="868">
        <f t="shared" si="11"/>
        <v>0</v>
      </c>
      <c r="H30" s="868">
        <f t="shared" si="11"/>
        <v>0</v>
      </c>
      <c r="I30" s="868">
        <f t="shared" si="11"/>
        <v>0</v>
      </c>
      <c r="J30" s="868">
        <f t="shared" si="11"/>
        <v>0</v>
      </c>
      <c r="K30" s="868">
        <f t="shared" si="11"/>
        <v>0</v>
      </c>
      <c r="L30" s="868">
        <f t="shared" si="11"/>
        <v>0</v>
      </c>
      <c r="M30" s="868">
        <f t="shared" si="11"/>
        <v>0</v>
      </c>
      <c r="N30" s="868">
        <f t="shared" si="11"/>
        <v>1</v>
      </c>
      <c r="O30" s="868">
        <f t="shared" si="11"/>
        <v>2</v>
      </c>
      <c r="P30" s="869">
        <f t="shared" si="11"/>
        <v>3</v>
      </c>
      <c r="Q30" s="121"/>
    </row>
    <row r="31" spans="1:18" ht="26.25" x14ac:dyDescent="0.35">
      <c r="A31" s="865" t="s">
        <v>29</v>
      </c>
      <c r="B31" s="851">
        <v>0</v>
      </c>
      <c r="C31" s="852">
        <v>2</v>
      </c>
      <c r="D31" s="853">
        <f>B31+C31</f>
        <v>2</v>
      </c>
      <c r="E31" s="866">
        <v>0</v>
      </c>
      <c r="F31" s="852">
        <v>0</v>
      </c>
      <c r="G31" s="854">
        <f>E31+F31</f>
        <v>0</v>
      </c>
      <c r="H31" s="867">
        <v>0</v>
      </c>
      <c r="I31" s="852">
        <v>0</v>
      </c>
      <c r="J31" s="854">
        <f>H31+I31</f>
        <v>0</v>
      </c>
      <c r="K31" s="867">
        <v>0</v>
      </c>
      <c r="L31" s="852">
        <v>0</v>
      </c>
      <c r="M31" s="854">
        <f>K31+L31</f>
        <v>0</v>
      </c>
      <c r="N31" s="855">
        <f t="shared" ref="N31:O33" si="12">B31+E31+H31+K31</f>
        <v>0</v>
      </c>
      <c r="O31" s="856">
        <f t="shared" si="12"/>
        <v>2</v>
      </c>
      <c r="P31" s="857">
        <f>N31+O31</f>
        <v>2</v>
      </c>
      <c r="Q31" s="106"/>
      <c r="R31" s="106"/>
    </row>
    <row r="32" spans="1:18" ht="26.25" x14ac:dyDescent="0.35">
      <c r="A32" s="203" t="s">
        <v>54</v>
      </c>
      <c r="B32" s="194">
        <v>0</v>
      </c>
      <c r="C32" s="195">
        <v>0</v>
      </c>
      <c r="D32" s="196">
        <f>B32+C32</f>
        <v>0</v>
      </c>
      <c r="E32" s="221">
        <v>0</v>
      </c>
      <c r="F32" s="195">
        <v>0</v>
      </c>
      <c r="G32" s="197">
        <v>0</v>
      </c>
      <c r="H32" s="243">
        <v>0</v>
      </c>
      <c r="I32" s="195">
        <v>0</v>
      </c>
      <c r="J32" s="197">
        <v>0</v>
      </c>
      <c r="K32" s="243">
        <v>0</v>
      </c>
      <c r="L32" s="195">
        <v>0</v>
      </c>
      <c r="M32" s="197">
        <v>0</v>
      </c>
      <c r="N32" s="198">
        <f t="shared" si="12"/>
        <v>0</v>
      </c>
      <c r="O32" s="199">
        <f t="shared" si="12"/>
        <v>0</v>
      </c>
      <c r="P32" s="200">
        <f>N32+O32</f>
        <v>0</v>
      </c>
    </row>
    <row r="33" spans="1:16" ht="25.5" customHeight="1" thickBot="1" x14ac:dyDescent="0.4">
      <c r="A33" s="193" t="s">
        <v>55</v>
      </c>
      <c r="B33" s="194">
        <v>1</v>
      </c>
      <c r="C33" s="195">
        <v>0</v>
      </c>
      <c r="D33" s="196">
        <f>B33+C33</f>
        <v>1</v>
      </c>
      <c r="E33" s="221">
        <v>0</v>
      </c>
      <c r="F33" s="195">
        <v>0</v>
      </c>
      <c r="G33" s="197">
        <v>0</v>
      </c>
      <c r="H33" s="243">
        <v>0</v>
      </c>
      <c r="I33" s="195">
        <v>0</v>
      </c>
      <c r="J33" s="197">
        <v>0</v>
      </c>
      <c r="K33" s="243">
        <v>0</v>
      </c>
      <c r="L33" s="195">
        <v>0</v>
      </c>
      <c r="M33" s="197">
        <v>0</v>
      </c>
      <c r="N33" s="198">
        <f t="shared" si="12"/>
        <v>1</v>
      </c>
      <c r="O33" s="199">
        <f t="shared" si="12"/>
        <v>0</v>
      </c>
      <c r="P33" s="615">
        <f>N33+O33</f>
        <v>1</v>
      </c>
    </row>
    <row r="34" spans="1:16" ht="26.25" thickBot="1" x14ac:dyDescent="0.4">
      <c r="A34" s="244" t="s">
        <v>11</v>
      </c>
      <c r="B34" s="245">
        <f t="shared" ref="B34:P34" si="13">SUM(B31:B33)</f>
        <v>1</v>
      </c>
      <c r="C34" s="245">
        <f t="shared" si="13"/>
        <v>2</v>
      </c>
      <c r="D34" s="245">
        <f t="shared" si="13"/>
        <v>3</v>
      </c>
      <c r="E34" s="245">
        <f t="shared" si="13"/>
        <v>0</v>
      </c>
      <c r="F34" s="245">
        <f t="shared" si="13"/>
        <v>0</v>
      </c>
      <c r="G34" s="245">
        <f t="shared" si="13"/>
        <v>0</v>
      </c>
      <c r="H34" s="245">
        <f t="shared" si="13"/>
        <v>0</v>
      </c>
      <c r="I34" s="245">
        <f t="shared" si="13"/>
        <v>0</v>
      </c>
      <c r="J34" s="245">
        <f t="shared" si="13"/>
        <v>0</v>
      </c>
      <c r="K34" s="245">
        <f t="shared" si="13"/>
        <v>0</v>
      </c>
      <c r="L34" s="245">
        <f t="shared" si="13"/>
        <v>0</v>
      </c>
      <c r="M34" s="245">
        <f t="shared" si="13"/>
        <v>0</v>
      </c>
      <c r="N34" s="425">
        <f t="shared" si="13"/>
        <v>1</v>
      </c>
      <c r="O34" s="425">
        <f t="shared" si="13"/>
        <v>2</v>
      </c>
      <c r="P34" s="869">
        <f t="shared" si="13"/>
        <v>3</v>
      </c>
    </row>
    <row r="35" spans="1:16" ht="31.5" customHeight="1" thickBot="1" x14ac:dyDescent="0.4">
      <c r="A35" s="246" t="s">
        <v>8</v>
      </c>
      <c r="B35" s="205">
        <f>B26</f>
        <v>129</v>
      </c>
      <c r="C35" s="205">
        <f t="shared" ref="C35:P35" si="14">C26</f>
        <v>198</v>
      </c>
      <c r="D35" s="205">
        <f t="shared" si="14"/>
        <v>327</v>
      </c>
      <c r="E35" s="205">
        <f t="shared" si="14"/>
        <v>122</v>
      </c>
      <c r="F35" s="205">
        <f t="shared" si="14"/>
        <v>158</v>
      </c>
      <c r="G35" s="205">
        <f t="shared" si="14"/>
        <v>280</v>
      </c>
      <c r="H35" s="205">
        <f t="shared" si="14"/>
        <v>125</v>
      </c>
      <c r="I35" s="205">
        <f t="shared" si="14"/>
        <v>144</v>
      </c>
      <c r="J35" s="205">
        <f t="shared" si="14"/>
        <v>269</v>
      </c>
      <c r="K35" s="205">
        <f t="shared" si="14"/>
        <v>0</v>
      </c>
      <c r="L35" s="205">
        <f t="shared" si="14"/>
        <v>0</v>
      </c>
      <c r="M35" s="205">
        <f t="shared" si="14"/>
        <v>0</v>
      </c>
      <c r="N35" s="423">
        <f t="shared" si="14"/>
        <v>376</v>
      </c>
      <c r="O35" s="423">
        <f t="shared" si="14"/>
        <v>500</v>
      </c>
      <c r="P35" s="859">
        <f t="shared" si="14"/>
        <v>876</v>
      </c>
    </row>
    <row r="36" spans="1:16" ht="33" customHeight="1" thickBot="1" x14ac:dyDescent="0.4">
      <c r="A36" s="247" t="s">
        <v>15</v>
      </c>
      <c r="B36" s="205">
        <f>B34</f>
        <v>1</v>
      </c>
      <c r="C36" s="205">
        <f t="shared" ref="C36:P36" si="15">C34</f>
        <v>2</v>
      </c>
      <c r="D36" s="205">
        <f t="shared" si="15"/>
        <v>3</v>
      </c>
      <c r="E36" s="205">
        <f t="shared" si="15"/>
        <v>0</v>
      </c>
      <c r="F36" s="205">
        <f t="shared" si="15"/>
        <v>0</v>
      </c>
      <c r="G36" s="205">
        <f t="shared" si="15"/>
        <v>0</v>
      </c>
      <c r="H36" s="205">
        <f t="shared" si="15"/>
        <v>0</v>
      </c>
      <c r="I36" s="205">
        <f t="shared" si="15"/>
        <v>0</v>
      </c>
      <c r="J36" s="205">
        <f t="shared" si="15"/>
        <v>0</v>
      </c>
      <c r="K36" s="205">
        <f t="shared" si="15"/>
        <v>0</v>
      </c>
      <c r="L36" s="205">
        <f t="shared" si="15"/>
        <v>0</v>
      </c>
      <c r="M36" s="205">
        <f t="shared" si="15"/>
        <v>0</v>
      </c>
      <c r="N36" s="205">
        <f t="shared" si="15"/>
        <v>1</v>
      </c>
      <c r="O36" s="205">
        <f t="shared" si="15"/>
        <v>2</v>
      </c>
      <c r="P36" s="427">
        <f t="shared" si="15"/>
        <v>3</v>
      </c>
    </row>
    <row r="37" spans="1:16" ht="33.75" customHeight="1" thickBot="1" x14ac:dyDescent="0.4">
      <c r="A37" s="248" t="s">
        <v>12</v>
      </c>
      <c r="B37" s="349">
        <f>B35+B36</f>
        <v>130</v>
      </c>
      <c r="C37" s="349">
        <f t="shared" ref="C37:P37" si="16">C35+C36</f>
        <v>200</v>
      </c>
      <c r="D37" s="349">
        <f t="shared" si="16"/>
        <v>330</v>
      </c>
      <c r="E37" s="349">
        <f t="shared" si="16"/>
        <v>122</v>
      </c>
      <c r="F37" s="349">
        <f t="shared" si="16"/>
        <v>158</v>
      </c>
      <c r="G37" s="349">
        <f t="shared" si="16"/>
        <v>280</v>
      </c>
      <c r="H37" s="349">
        <f t="shared" si="16"/>
        <v>125</v>
      </c>
      <c r="I37" s="349">
        <f t="shared" si="16"/>
        <v>144</v>
      </c>
      <c r="J37" s="349">
        <f t="shared" si="16"/>
        <v>269</v>
      </c>
      <c r="K37" s="349">
        <f t="shared" si="16"/>
        <v>0</v>
      </c>
      <c r="L37" s="349">
        <f t="shared" si="16"/>
        <v>0</v>
      </c>
      <c r="M37" s="349">
        <f t="shared" si="16"/>
        <v>0</v>
      </c>
      <c r="N37" s="349">
        <f t="shared" si="16"/>
        <v>377</v>
      </c>
      <c r="O37" s="349">
        <f t="shared" si="16"/>
        <v>502</v>
      </c>
      <c r="P37" s="512">
        <f t="shared" si="16"/>
        <v>879</v>
      </c>
    </row>
    <row r="45" spans="1:16" x14ac:dyDescent="0.35">
      <c r="K45" s="74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AP33"/>
  <sheetViews>
    <sheetView zoomScale="50" zoomScaleNormal="50" workbookViewId="0">
      <selection activeCell="U19" sqref="U19"/>
    </sheetView>
  </sheetViews>
  <sheetFormatPr defaultColWidth="9" defaultRowHeight="25.5" x14ac:dyDescent="0.35"/>
  <cols>
    <col min="1" max="1" width="88.85546875" style="74" customWidth="1"/>
    <col min="2" max="2" width="12.5703125" style="74" customWidth="1"/>
    <col min="3" max="3" width="12.7109375" style="74" customWidth="1"/>
    <col min="4" max="4" width="9.7109375" style="74" customWidth="1"/>
    <col min="5" max="5" width="12" style="74" customWidth="1"/>
    <col min="6" max="6" width="12.5703125" style="74" customWidth="1"/>
    <col min="7" max="7" width="12" style="74" customWidth="1"/>
    <col min="8" max="8" width="12.42578125" style="74" customWidth="1"/>
    <col min="9" max="9" width="12.85546875" style="74" customWidth="1"/>
    <col min="10" max="10" width="10.7109375" style="74" customWidth="1"/>
    <col min="11" max="11" width="12.5703125" style="74" customWidth="1"/>
    <col min="12" max="12" width="13.7109375" style="74" customWidth="1"/>
    <col min="13" max="13" width="12" style="74" customWidth="1"/>
    <col min="14" max="14" width="14.140625" style="74" customWidth="1"/>
    <col min="15" max="15" width="13.140625" style="74" customWidth="1"/>
    <col min="16" max="16" width="15.7109375" style="74" customWidth="1"/>
    <col min="17" max="18" width="10.5703125" style="74" customWidth="1"/>
    <col min="19" max="19" width="9" style="74" customWidth="1"/>
    <col min="20" max="20" width="12.7109375" style="74" customWidth="1"/>
    <col min="21" max="21" width="23.28515625" style="74" customWidth="1"/>
    <col min="22" max="23" width="9" style="74" customWidth="1"/>
    <col min="24" max="24" width="10.42578125" style="74" customWidth="1"/>
    <col min="25" max="25" width="11.140625" style="74" customWidth="1"/>
    <col min="26" max="256" width="9" style="74"/>
    <col min="257" max="257" width="88.85546875" style="74" customWidth="1"/>
    <col min="258" max="258" width="12.5703125" style="74" customWidth="1"/>
    <col min="259" max="259" width="12.7109375" style="74" customWidth="1"/>
    <col min="260" max="260" width="9.7109375" style="74" customWidth="1"/>
    <col min="261" max="261" width="12" style="74" customWidth="1"/>
    <col min="262" max="262" width="10.85546875" style="74" customWidth="1"/>
    <col min="263" max="263" width="9.7109375" style="74" customWidth="1"/>
    <col min="264" max="264" width="12.42578125" style="74" customWidth="1"/>
    <col min="265" max="265" width="10.28515625" style="74" customWidth="1"/>
    <col min="266" max="266" width="10.7109375" style="74" customWidth="1"/>
    <col min="267" max="267" width="12.5703125" style="74" customWidth="1"/>
    <col min="268" max="268" width="9.42578125" style="74" customWidth="1"/>
    <col min="269" max="269" width="10" style="74" customWidth="1"/>
    <col min="270" max="270" width="12.42578125" style="74" customWidth="1"/>
    <col min="271" max="271" width="10.85546875" style="74" customWidth="1"/>
    <col min="272" max="272" width="10" style="74" customWidth="1"/>
    <col min="273" max="274" width="10.5703125" style="74" customWidth="1"/>
    <col min="275" max="275" width="9" style="74" customWidth="1"/>
    <col min="276" max="276" width="12.7109375" style="74" customWidth="1"/>
    <col min="277" max="277" width="23.28515625" style="74" customWidth="1"/>
    <col min="278" max="279" width="9" style="74" customWidth="1"/>
    <col min="280" max="280" width="10.42578125" style="74" customWidth="1"/>
    <col min="281" max="281" width="11.140625" style="74" customWidth="1"/>
    <col min="282" max="512" width="9" style="74"/>
    <col min="513" max="513" width="88.85546875" style="74" customWidth="1"/>
    <col min="514" max="514" width="12.5703125" style="74" customWidth="1"/>
    <col min="515" max="515" width="12.7109375" style="74" customWidth="1"/>
    <col min="516" max="516" width="9.7109375" style="74" customWidth="1"/>
    <col min="517" max="517" width="12" style="74" customWidth="1"/>
    <col min="518" max="518" width="10.85546875" style="74" customWidth="1"/>
    <col min="519" max="519" width="9.7109375" style="74" customWidth="1"/>
    <col min="520" max="520" width="12.42578125" style="74" customWidth="1"/>
    <col min="521" max="521" width="10.28515625" style="74" customWidth="1"/>
    <col min="522" max="522" width="10.7109375" style="74" customWidth="1"/>
    <col min="523" max="523" width="12.5703125" style="74" customWidth="1"/>
    <col min="524" max="524" width="9.42578125" style="74" customWidth="1"/>
    <col min="525" max="525" width="10" style="74" customWidth="1"/>
    <col min="526" max="526" width="12.42578125" style="74" customWidth="1"/>
    <col min="527" max="527" width="10.85546875" style="74" customWidth="1"/>
    <col min="528" max="528" width="10" style="74" customWidth="1"/>
    <col min="529" max="530" width="10.5703125" style="74" customWidth="1"/>
    <col min="531" max="531" width="9" style="74" customWidth="1"/>
    <col min="532" max="532" width="12.7109375" style="74" customWidth="1"/>
    <col min="533" max="533" width="23.28515625" style="74" customWidth="1"/>
    <col min="534" max="535" width="9" style="74" customWidth="1"/>
    <col min="536" max="536" width="10.42578125" style="74" customWidth="1"/>
    <col min="537" max="537" width="11.140625" style="74" customWidth="1"/>
    <col min="538" max="768" width="9" style="74"/>
    <col min="769" max="769" width="88.85546875" style="74" customWidth="1"/>
    <col min="770" max="770" width="12.5703125" style="74" customWidth="1"/>
    <col min="771" max="771" width="12.7109375" style="74" customWidth="1"/>
    <col min="772" max="772" width="9.7109375" style="74" customWidth="1"/>
    <col min="773" max="773" width="12" style="74" customWidth="1"/>
    <col min="774" max="774" width="10.85546875" style="74" customWidth="1"/>
    <col min="775" max="775" width="9.7109375" style="74" customWidth="1"/>
    <col min="776" max="776" width="12.42578125" style="74" customWidth="1"/>
    <col min="777" max="777" width="10.28515625" style="74" customWidth="1"/>
    <col min="778" max="778" width="10.7109375" style="74" customWidth="1"/>
    <col min="779" max="779" width="12.5703125" style="74" customWidth="1"/>
    <col min="780" max="780" width="9.42578125" style="74" customWidth="1"/>
    <col min="781" max="781" width="10" style="74" customWidth="1"/>
    <col min="782" max="782" width="12.42578125" style="74" customWidth="1"/>
    <col min="783" max="783" width="10.85546875" style="74" customWidth="1"/>
    <col min="784" max="784" width="10" style="74" customWidth="1"/>
    <col min="785" max="786" width="10.5703125" style="74" customWidth="1"/>
    <col min="787" max="787" width="9" style="74" customWidth="1"/>
    <col min="788" max="788" width="12.7109375" style="74" customWidth="1"/>
    <col min="789" max="789" width="23.28515625" style="74" customWidth="1"/>
    <col min="790" max="791" width="9" style="74" customWidth="1"/>
    <col min="792" max="792" width="10.42578125" style="74" customWidth="1"/>
    <col min="793" max="793" width="11.140625" style="74" customWidth="1"/>
    <col min="794" max="1024" width="9" style="74"/>
    <col min="1025" max="1025" width="88.85546875" style="74" customWidth="1"/>
    <col min="1026" max="1026" width="12.5703125" style="74" customWidth="1"/>
    <col min="1027" max="1027" width="12.7109375" style="74" customWidth="1"/>
    <col min="1028" max="1028" width="9.7109375" style="74" customWidth="1"/>
    <col min="1029" max="1029" width="12" style="74" customWidth="1"/>
    <col min="1030" max="1030" width="10.85546875" style="74" customWidth="1"/>
    <col min="1031" max="1031" width="9.7109375" style="74" customWidth="1"/>
    <col min="1032" max="1032" width="12.42578125" style="74" customWidth="1"/>
    <col min="1033" max="1033" width="10.28515625" style="74" customWidth="1"/>
    <col min="1034" max="1034" width="10.7109375" style="74" customWidth="1"/>
    <col min="1035" max="1035" width="12.5703125" style="74" customWidth="1"/>
    <col min="1036" max="1036" width="9.42578125" style="74" customWidth="1"/>
    <col min="1037" max="1037" width="10" style="74" customWidth="1"/>
    <col min="1038" max="1038" width="12.42578125" style="74" customWidth="1"/>
    <col min="1039" max="1039" width="10.85546875" style="74" customWidth="1"/>
    <col min="1040" max="1040" width="10" style="74" customWidth="1"/>
    <col min="1041" max="1042" width="10.5703125" style="74" customWidth="1"/>
    <col min="1043" max="1043" width="9" style="74" customWidth="1"/>
    <col min="1044" max="1044" width="12.7109375" style="74" customWidth="1"/>
    <col min="1045" max="1045" width="23.28515625" style="74" customWidth="1"/>
    <col min="1046" max="1047" width="9" style="74" customWidth="1"/>
    <col min="1048" max="1048" width="10.42578125" style="74" customWidth="1"/>
    <col min="1049" max="1049" width="11.140625" style="74" customWidth="1"/>
    <col min="1050" max="1280" width="9" style="74"/>
    <col min="1281" max="1281" width="88.85546875" style="74" customWidth="1"/>
    <col min="1282" max="1282" width="12.5703125" style="74" customWidth="1"/>
    <col min="1283" max="1283" width="12.7109375" style="74" customWidth="1"/>
    <col min="1284" max="1284" width="9.7109375" style="74" customWidth="1"/>
    <col min="1285" max="1285" width="12" style="74" customWidth="1"/>
    <col min="1286" max="1286" width="10.85546875" style="74" customWidth="1"/>
    <col min="1287" max="1287" width="9.7109375" style="74" customWidth="1"/>
    <col min="1288" max="1288" width="12.42578125" style="74" customWidth="1"/>
    <col min="1289" max="1289" width="10.28515625" style="74" customWidth="1"/>
    <col min="1290" max="1290" width="10.7109375" style="74" customWidth="1"/>
    <col min="1291" max="1291" width="12.5703125" style="74" customWidth="1"/>
    <col min="1292" max="1292" width="9.42578125" style="74" customWidth="1"/>
    <col min="1293" max="1293" width="10" style="74" customWidth="1"/>
    <col min="1294" max="1294" width="12.42578125" style="74" customWidth="1"/>
    <col min="1295" max="1295" width="10.85546875" style="74" customWidth="1"/>
    <col min="1296" max="1296" width="10" style="74" customWidth="1"/>
    <col min="1297" max="1298" width="10.5703125" style="74" customWidth="1"/>
    <col min="1299" max="1299" width="9" style="74" customWidth="1"/>
    <col min="1300" max="1300" width="12.7109375" style="74" customWidth="1"/>
    <col min="1301" max="1301" width="23.28515625" style="74" customWidth="1"/>
    <col min="1302" max="1303" width="9" style="74" customWidth="1"/>
    <col min="1304" max="1304" width="10.42578125" style="74" customWidth="1"/>
    <col min="1305" max="1305" width="11.140625" style="74" customWidth="1"/>
    <col min="1306" max="1536" width="9" style="74"/>
    <col min="1537" max="1537" width="88.85546875" style="74" customWidth="1"/>
    <col min="1538" max="1538" width="12.5703125" style="74" customWidth="1"/>
    <col min="1539" max="1539" width="12.7109375" style="74" customWidth="1"/>
    <col min="1540" max="1540" width="9.7109375" style="74" customWidth="1"/>
    <col min="1541" max="1541" width="12" style="74" customWidth="1"/>
    <col min="1542" max="1542" width="10.85546875" style="74" customWidth="1"/>
    <col min="1543" max="1543" width="9.7109375" style="74" customWidth="1"/>
    <col min="1544" max="1544" width="12.42578125" style="74" customWidth="1"/>
    <col min="1545" max="1545" width="10.28515625" style="74" customWidth="1"/>
    <col min="1546" max="1546" width="10.7109375" style="74" customWidth="1"/>
    <col min="1547" max="1547" width="12.5703125" style="74" customWidth="1"/>
    <col min="1548" max="1548" width="9.42578125" style="74" customWidth="1"/>
    <col min="1549" max="1549" width="10" style="74" customWidth="1"/>
    <col min="1550" max="1550" width="12.42578125" style="74" customWidth="1"/>
    <col min="1551" max="1551" width="10.85546875" style="74" customWidth="1"/>
    <col min="1552" max="1552" width="10" style="74" customWidth="1"/>
    <col min="1553" max="1554" width="10.5703125" style="74" customWidth="1"/>
    <col min="1555" max="1555" width="9" style="74" customWidth="1"/>
    <col min="1556" max="1556" width="12.7109375" style="74" customWidth="1"/>
    <col min="1557" max="1557" width="23.28515625" style="74" customWidth="1"/>
    <col min="1558" max="1559" width="9" style="74" customWidth="1"/>
    <col min="1560" max="1560" width="10.42578125" style="74" customWidth="1"/>
    <col min="1561" max="1561" width="11.140625" style="74" customWidth="1"/>
    <col min="1562" max="1792" width="9" style="74"/>
    <col min="1793" max="1793" width="88.85546875" style="74" customWidth="1"/>
    <col min="1794" max="1794" width="12.5703125" style="74" customWidth="1"/>
    <col min="1795" max="1795" width="12.7109375" style="74" customWidth="1"/>
    <col min="1796" max="1796" width="9.7109375" style="74" customWidth="1"/>
    <col min="1797" max="1797" width="12" style="74" customWidth="1"/>
    <col min="1798" max="1798" width="10.85546875" style="74" customWidth="1"/>
    <col min="1799" max="1799" width="9.7109375" style="74" customWidth="1"/>
    <col min="1800" max="1800" width="12.42578125" style="74" customWidth="1"/>
    <col min="1801" max="1801" width="10.28515625" style="74" customWidth="1"/>
    <col min="1802" max="1802" width="10.7109375" style="74" customWidth="1"/>
    <col min="1803" max="1803" width="12.5703125" style="74" customWidth="1"/>
    <col min="1804" max="1804" width="9.42578125" style="74" customWidth="1"/>
    <col min="1805" max="1805" width="10" style="74" customWidth="1"/>
    <col min="1806" max="1806" width="12.42578125" style="74" customWidth="1"/>
    <col min="1807" max="1807" width="10.85546875" style="74" customWidth="1"/>
    <col min="1808" max="1808" width="10" style="74" customWidth="1"/>
    <col min="1809" max="1810" width="10.5703125" style="74" customWidth="1"/>
    <col min="1811" max="1811" width="9" style="74" customWidth="1"/>
    <col min="1812" max="1812" width="12.7109375" style="74" customWidth="1"/>
    <col min="1813" max="1813" width="23.28515625" style="74" customWidth="1"/>
    <col min="1814" max="1815" width="9" style="74" customWidth="1"/>
    <col min="1816" max="1816" width="10.42578125" style="74" customWidth="1"/>
    <col min="1817" max="1817" width="11.140625" style="74" customWidth="1"/>
    <col min="1818" max="2048" width="9" style="74"/>
    <col min="2049" max="2049" width="88.85546875" style="74" customWidth="1"/>
    <col min="2050" max="2050" width="12.5703125" style="74" customWidth="1"/>
    <col min="2051" max="2051" width="12.7109375" style="74" customWidth="1"/>
    <col min="2052" max="2052" width="9.7109375" style="74" customWidth="1"/>
    <col min="2053" max="2053" width="12" style="74" customWidth="1"/>
    <col min="2054" max="2054" width="10.85546875" style="74" customWidth="1"/>
    <col min="2055" max="2055" width="9.7109375" style="74" customWidth="1"/>
    <col min="2056" max="2056" width="12.42578125" style="74" customWidth="1"/>
    <col min="2057" max="2057" width="10.28515625" style="74" customWidth="1"/>
    <col min="2058" max="2058" width="10.7109375" style="74" customWidth="1"/>
    <col min="2059" max="2059" width="12.5703125" style="74" customWidth="1"/>
    <col min="2060" max="2060" width="9.42578125" style="74" customWidth="1"/>
    <col min="2061" max="2061" width="10" style="74" customWidth="1"/>
    <col min="2062" max="2062" width="12.42578125" style="74" customWidth="1"/>
    <col min="2063" max="2063" width="10.85546875" style="74" customWidth="1"/>
    <col min="2064" max="2064" width="10" style="74" customWidth="1"/>
    <col min="2065" max="2066" width="10.5703125" style="74" customWidth="1"/>
    <col min="2067" max="2067" width="9" style="74" customWidth="1"/>
    <col min="2068" max="2068" width="12.7109375" style="74" customWidth="1"/>
    <col min="2069" max="2069" width="23.28515625" style="74" customWidth="1"/>
    <col min="2070" max="2071" width="9" style="74" customWidth="1"/>
    <col min="2072" max="2072" width="10.42578125" style="74" customWidth="1"/>
    <col min="2073" max="2073" width="11.140625" style="74" customWidth="1"/>
    <col min="2074" max="2304" width="9" style="74"/>
    <col min="2305" max="2305" width="88.85546875" style="74" customWidth="1"/>
    <col min="2306" max="2306" width="12.5703125" style="74" customWidth="1"/>
    <col min="2307" max="2307" width="12.7109375" style="74" customWidth="1"/>
    <col min="2308" max="2308" width="9.7109375" style="74" customWidth="1"/>
    <col min="2309" max="2309" width="12" style="74" customWidth="1"/>
    <col min="2310" max="2310" width="10.85546875" style="74" customWidth="1"/>
    <col min="2311" max="2311" width="9.7109375" style="74" customWidth="1"/>
    <col min="2312" max="2312" width="12.42578125" style="74" customWidth="1"/>
    <col min="2313" max="2313" width="10.28515625" style="74" customWidth="1"/>
    <col min="2314" max="2314" width="10.7109375" style="74" customWidth="1"/>
    <col min="2315" max="2315" width="12.5703125" style="74" customWidth="1"/>
    <col min="2316" max="2316" width="9.42578125" style="74" customWidth="1"/>
    <col min="2317" max="2317" width="10" style="74" customWidth="1"/>
    <col min="2318" max="2318" width="12.42578125" style="74" customWidth="1"/>
    <col min="2319" max="2319" width="10.85546875" style="74" customWidth="1"/>
    <col min="2320" max="2320" width="10" style="74" customWidth="1"/>
    <col min="2321" max="2322" width="10.5703125" style="74" customWidth="1"/>
    <col min="2323" max="2323" width="9" style="74" customWidth="1"/>
    <col min="2324" max="2324" width="12.7109375" style="74" customWidth="1"/>
    <col min="2325" max="2325" width="23.28515625" style="74" customWidth="1"/>
    <col min="2326" max="2327" width="9" style="74" customWidth="1"/>
    <col min="2328" max="2328" width="10.42578125" style="74" customWidth="1"/>
    <col min="2329" max="2329" width="11.140625" style="74" customWidth="1"/>
    <col min="2330" max="2560" width="9" style="74"/>
    <col min="2561" max="2561" width="88.85546875" style="74" customWidth="1"/>
    <col min="2562" max="2562" width="12.5703125" style="74" customWidth="1"/>
    <col min="2563" max="2563" width="12.7109375" style="74" customWidth="1"/>
    <col min="2564" max="2564" width="9.7109375" style="74" customWidth="1"/>
    <col min="2565" max="2565" width="12" style="74" customWidth="1"/>
    <col min="2566" max="2566" width="10.85546875" style="74" customWidth="1"/>
    <col min="2567" max="2567" width="9.7109375" style="74" customWidth="1"/>
    <col min="2568" max="2568" width="12.42578125" style="74" customWidth="1"/>
    <col min="2569" max="2569" width="10.28515625" style="74" customWidth="1"/>
    <col min="2570" max="2570" width="10.7109375" style="74" customWidth="1"/>
    <col min="2571" max="2571" width="12.5703125" style="74" customWidth="1"/>
    <col min="2572" max="2572" width="9.42578125" style="74" customWidth="1"/>
    <col min="2573" max="2573" width="10" style="74" customWidth="1"/>
    <col min="2574" max="2574" width="12.42578125" style="74" customWidth="1"/>
    <col min="2575" max="2575" width="10.85546875" style="74" customWidth="1"/>
    <col min="2576" max="2576" width="10" style="74" customWidth="1"/>
    <col min="2577" max="2578" width="10.5703125" style="74" customWidth="1"/>
    <col min="2579" max="2579" width="9" style="74" customWidth="1"/>
    <col min="2580" max="2580" width="12.7109375" style="74" customWidth="1"/>
    <col min="2581" max="2581" width="23.28515625" style="74" customWidth="1"/>
    <col min="2582" max="2583" width="9" style="74" customWidth="1"/>
    <col min="2584" max="2584" width="10.42578125" style="74" customWidth="1"/>
    <col min="2585" max="2585" width="11.140625" style="74" customWidth="1"/>
    <col min="2586" max="2816" width="9" style="74"/>
    <col min="2817" max="2817" width="88.85546875" style="74" customWidth="1"/>
    <col min="2818" max="2818" width="12.5703125" style="74" customWidth="1"/>
    <col min="2819" max="2819" width="12.7109375" style="74" customWidth="1"/>
    <col min="2820" max="2820" width="9.7109375" style="74" customWidth="1"/>
    <col min="2821" max="2821" width="12" style="74" customWidth="1"/>
    <col min="2822" max="2822" width="10.85546875" style="74" customWidth="1"/>
    <col min="2823" max="2823" width="9.7109375" style="74" customWidth="1"/>
    <col min="2824" max="2824" width="12.42578125" style="74" customWidth="1"/>
    <col min="2825" max="2825" width="10.28515625" style="74" customWidth="1"/>
    <col min="2826" max="2826" width="10.7109375" style="74" customWidth="1"/>
    <col min="2827" max="2827" width="12.5703125" style="74" customWidth="1"/>
    <col min="2828" max="2828" width="9.42578125" style="74" customWidth="1"/>
    <col min="2829" max="2829" width="10" style="74" customWidth="1"/>
    <col min="2830" max="2830" width="12.42578125" style="74" customWidth="1"/>
    <col min="2831" max="2831" width="10.85546875" style="74" customWidth="1"/>
    <col min="2832" max="2832" width="10" style="74" customWidth="1"/>
    <col min="2833" max="2834" width="10.5703125" style="74" customWidth="1"/>
    <col min="2835" max="2835" width="9" style="74" customWidth="1"/>
    <col min="2836" max="2836" width="12.7109375" style="74" customWidth="1"/>
    <col min="2837" max="2837" width="23.28515625" style="74" customWidth="1"/>
    <col min="2838" max="2839" width="9" style="74" customWidth="1"/>
    <col min="2840" max="2840" width="10.42578125" style="74" customWidth="1"/>
    <col min="2841" max="2841" width="11.140625" style="74" customWidth="1"/>
    <col min="2842" max="3072" width="9" style="74"/>
    <col min="3073" max="3073" width="88.85546875" style="74" customWidth="1"/>
    <col min="3074" max="3074" width="12.5703125" style="74" customWidth="1"/>
    <col min="3075" max="3075" width="12.7109375" style="74" customWidth="1"/>
    <col min="3076" max="3076" width="9.7109375" style="74" customWidth="1"/>
    <col min="3077" max="3077" width="12" style="74" customWidth="1"/>
    <col min="3078" max="3078" width="10.85546875" style="74" customWidth="1"/>
    <col min="3079" max="3079" width="9.7109375" style="74" customWidth="1"/>
    <col min="3080" max="3080" width="12.42578125" style="74" customWidth="1"/>
    <col min="3081" max="3081" width="10.28515625" style="74" customWidth="1"/>
    <col min="3082" max="3082" width="10.7109375" style="74" customWidth="1"/>
    <col min="3083" max="3083" width="12.5703125" style="74" customWidth="1"/>
    <col min="3084" max="3084" width="9.42578125" style="74" customWidth="1"/>
    <col min="3085" max="3085" width="10" style="74" customWidth="1"/>
    <col min="3086" max="3086" width="12.42578125" style="74" customWidth="1"/>
    <col min="3087" max="3087" width="10.85546875" style="74" customWidth="1"/>
    <col min="3088" max="3088" width="10" style="74" customWidth="1"/>
    <col min="3089" max="3090" width="10.5703125" style="74" customWidth="1"/>
    <col min="3091" max="3091" width="9" style="74" customWidth="1"/>
    <col min="3092" max="3092" width="12.7109375" style="74" customWidth="1"/>
    <col min="3093" max="3093" width="23.28515625" style="74" customWidth="1"/>
    <col min="3094" max="3095" width="9" style="74" customWidth="1"/>
    <col min="3096" max="3096" width="10.42578125" style="74" customWidth="1"/>
    <col min="3097" max="3097" width="11.140625" style="74" customWidth="1"/>
    <col min="3098" max="3328" width="9" style="74"/>
    <col min="3329" max="3329" width="88.85546875" style="74" customWidth="1"/>
    <col min="3330" max="3330" width="12.5703125" style="74" customWidth="1"/>
    <col min="3331" max="3331" width="12.7109375" style="74" customWidth="1"/>
    <col min="3332" max="3332" width="9.7109375" style="74" customWidth="1"/>
    <col min="3333" max="3333" width="12" style="74" customWidth="1"/>
    <col min="3334" max="3334" width="10.85546875" style="74" customWidth="1"/>
    <col min="3335" max="3335" width="9.7109375" style="74" customWidth="1"/>
    <col min="3336" max="3336" width="12.42578125" style="74" customWidth="1"/>
    <col min="3337" max="3337" width="10.28515625" style="74" customWidth="1"/>
    <col min="3338" max="3338" width="10.7109375" style="74" customWidth="1"/>
    <col min="3339" max="3339" width="12.5703125" style="74" customWidth="1"/>
    <col min="3340" max="3340" width="9.42578125" style="74" customWidth="1"/>
    <col min="3341" max="3341" width="10" style="74" customWidth="1"/>
    <col min="3342" max="3342" width="12.42578125" style="74" customWidth="1"/>
    <col min="3343" max="3343" width="10.85546875" style="74" customWidth="1"/>
    <col min="3344" max="3344" width="10" style="74" customWidth="1"/>
    <col min="3345" max="3346" width="10.5703125" style="74" customWidth="1"/>
    <col min="3347" max="3347" width="9" style="74" customWidth="1"/>
    <col min="3348" max="3348" width="12.7109375" style="74" customWidth="1"/>
    <col min="3349" max="3349" width="23.28515625" style="74" customWidth="1"/>
    <col min="3350" max="3351" width="9" style="74" customWidth="1"/>
    <col min="3352" max="3352" width="10.42578125" style="74" customWidth="1"/>
    <col min="3353" max="3353" width="11.140625" style="74" customWidth="1"/>
    <col min="3354" max="3584" width="9" style="74"/>
    <col min="3585" max="3585" width="88.85546875" style="74" customWidth="1"/>
    <col min="3586" max="3586" width="12.5703125" style="74" customWidth="1"/>
    <col min="3587" max="3587" width="12.7109375" style="74" customWidth="1"/>
    <col min="3588" max="3588" width="9.7109375" style="74" customWidth="1"/>
    <col min="3589" max="3589" width="12" style="74" customWidth="1"/>
    <col min="3590" max="3590" width="10.85546875" style="74" customWidth="1"/>
    <col min="3591" max="3591" width="9.7109375" style="74" customWidth="1"/>
    <col min="3592" max="3592" width="12.42578125" style="74" customWidth="1"/>
    <col min="3593" max="3593" width="10.28515625" style="74" customWidth="1"/>
    <col min="3594" max="3594" width="10.7109375" style="74" customWidth="1"/>
    <col min="3595" max="3595" width="12.5703125" style="74" customWidth="1"/>
    <col min="3596" max="3596" width="9.42578125" style="74" customWidth="1"/>
    <col min="3597" max="3597" width="10" style="74" customWidth="1"/>
    <col min="3598" max="3598" width="12.42578125" style="74" customWidth="1"/>
    <col min="3599" max="3599" width="10.85546875" style="74" customWidth="1"/>
    <col min="3600" max="3600" width="10" style="74" customWidth="1"/>
    <col min="3601" max="3602" width="10.5703125" style="74" customWidth="1"/>
    <col min="3603" max="3603" width="9" style="74" customWidth="1"/>
    <col min="3604" max="3604" width="12.7109375" style="74" customWidth="1"/>
    <col min="3605" max="3605" width="23.28515625" style="74" customWidth="1"/>
    <col min="3606" max="3607" width="9" style="74" customWidth="1"/>
    <col min="3608" max="3608" width="10.42578125" style="74" customWidth="1"/>
    <col min="3609" max="3609" width="11.140625" style="74" customWidth="1"/>
    <col min="3610" max="3840" width="9" style="74"/>
    <col min="3841" max="3841" width="88.85546875" style="74" customWidth="1"/>
    <col min="3842" max="3842" width="12.5703125" style="74" customWidth="1"/>
    <col min="3843" max="3843" width="12.7109375" style="74" customWidth="1"/>
    <col min="3844" max="3844" width="9.7109375" style="74" customWidth="1"/>
    <col min="3845" max="3845" width="12" style="74" customWidth="1"/>
    <col min="3846" max="3846" width="10.85546875" style="74" customWidth="1"/>
    <col min="3847" max="3847" width="9.7109375" style="74" customWidth="1"/>
    <col min="3848" max="3848" width="12.42578125" style="74" customWidth="1"/>
    <col min="3849" max="3849" width="10.28515625" style="74" customWidth="1"/>
    <col min="3850" max="3850" width="10.7109375" style="74" customWidth="1"/>
    <col min="3851" max="3851" width="12.5703125" style="74" customWidth="1"/>
    <col min="3852" max="3852" width="9.42578125" style="74" customWidth="1"/>
    <col min="3853" max="3853" width="10" style="74" customWidth="1"/>
    <col min="3854" max="3854" width="12.42578125" style="74" customWidth="1"/>
    <col min="3855" max="3855" width="10.85546875" style="74" customWidth="1"/>
    <col min="3856" max="3856" width="10" style="74" customWidth="1"/>
    <col min="3857" max="3858" width="10.5703125" style="74" customWidth="1"/>
    <col min="3859" max="3859" width="9" style="74" customWidth="1"/>
    <col min="3860" max="3860" width="12.7109375" style="74" customWidth="1"/>
    <col min="3861" max="3861" width="23.28515625" style="74" customWidth="1"/>
    <col min="3862" max="3863" width="9" style="74" customWidth="1"/>
    <col min="3864" max="3864" width="10.42578125" style="74" customWidth="1"/>
    <col min="3865" max="3865" width="11.140625" style="74" customWidth="1"/>
    <col min="3866" max="4096" width="9" style="74"/>
    <col min="4097" max="4097" width="88.85546875" style="74" customWidth="1"/>
    <col min="4098" max="4098" width="12.5703125" style="74" customWidth="1"/>
    <col min="4099" max="4099" width="12.7109375" style="74" customWidth="1"/>
    <col min="4100" max="4100" width="9.7109375" style="74" customWidth="1"/>
    <col min="4101" max="4101" width="12" style="74" customWidth="1"/>
    <col min="4102" max="4102" width="10.85546875" style="74" customWidth="1"/>
    <col min="4103" max="4103" width="9.7109375" style="74" customWidth="1"/>
    <col min="4104" max="4104" width="12.42578125" style="74" customWidth="1"/>
    <col min="4105" max="4105" width="10.28515625" style="74" customWidth="1"/>
    <col min="4106" max="4106" width="10.7109375" style="74" customWidth="1"/>
    <col min="4107" max="4107" width="12.5703125" style="74" customWidth="1"/>
    <col min="4108" max="4108" width="9.42578125" style="74" customWidth="1"/>
    <col min="4109" max="4109" width="10" style="74" customWidth="1"/>
    <col min="4110" max="4110" width="12.42578125" style="74" customWidth="1"/>
    <col min="4111" max="4111" width="10.85546875" style="74" customWidth="1"/>
    <col min="4112" max="4112" width="10" style="74" customWidth="1"/>
    <col min="4113" max="4114" width="10.5703125" style="74" customWidth="1"/>
    <col min="4115" max="4115" width="9" style="74" customWidth="1"/>
    <col min="4116" max="4116" width="12.7109375" style="74" customWidth="1"/>
    <col min="4117" max="4117" width="23.28515625" style="74" customWidth="1"/>
    <col min="4118" max="4119" width="9" style="74" customWidth="1"/>
    <col min="4120" max="4120" width="10.42578125" style="74" customWidth="1"/>
    <col min="4121" max="4121" width="11.140625" style="74" customWidth="1"/>
    <col min="4122" max="4352" width="9" style="74"/>
    <col min="4353" max="4353" width="88.85546875" style="74" customWidth="1"/>
    <col min="4354" max="4354" width="12.5703125" style="74" customWidth="1"/>
    <col min="4355" max="4355" width="12.7109375" style="74" customWidth="1"/>
    <col min="4356" max="4356" width="9.7109375" style="74" customWidth="1"/>
    <col min="4357" max="4357" width="12" style="74" customWidth="1"/>
    <col min="4358" max="4358" width="10.85546875" style="74" customWidth="1"/>
    <col min="4359" max="4359" width="9.7109375" style="74" customWidth="1"/>
    <col min="4360" max="4360" width="12.42578125" style="74" customWidth="1"/>
    <col min="4361" max="4361" width="10.28515625" style="74" customWidth="1"/>
    <col min="4362" max="4362" width="10.7109375" style="74" customWidth="1"/>
    <col min="4363" max="4363" width="12.5703125" style="74" customWidth="1"/>
    <col min="4364" max="4364" width="9.42578125" style="74" customWidth="1"/>
    <col min="4365" max="4365" width="10" style="74" customWidth="1"/>
    <col min="4366" max="4366" width="12.42578125" style="74" customWidth="1"/>
    <col min="4367" max="4367" width="10.85546875" style="74" customWidth="1"/>
    <col min="4368" max="4368" width="10" style="74" customWidth="1"/>
    <col min="4369" max="4370" width="10.5703125" style="74" customWidth="1"/>
    <col min="4371" max="4371" width="9" style="74" customWidth="1"/>
    <col min="4372" max="4372" width="12.7109375" style="74" customWidth="1"/>
    <col min="4373" max="4373" width="23.28515625" style="74" customWidth="1"/>
    <col min="4374" max="4375" width="9" style="74" customWidth="1"/>
    <col min="4376" max="4376" width="10.42578125" style="74" customWidth="1"/>
    <col min="4377" max="4377" width="11.140625" style="74" customWidth="1"/>
    <col min="4378" max="4608" width="9" style="74"/>
    <col min="4609" max="4609" width="88.85546875" style="74" customWidth="1"/>
    <col min="4610" max="4610" width="12.5703125" style="74" customWidth="1"/>
    <col min="4611" max="4611" width="12.7109375" style="74" customWidth="1"/>
    <col min="4612" max="4612" width="9.7109375" style="74" customWidth="1"/>
    <col min="4613" max="4613" width="12" style="74" customWidth="1"/>
    <col min="4614" max="4614" width="10.85546875" style="74" customWidth="1"/>
    <col min="4615" max="4615" width="9.7109375" style="74" customWidth="1"/>
    <col min="4616" max="4616" width="12.42578125" style="74" customWidth="1"/>
    <col min="4617" max="4617" width="10.28515625" style="74" customWidth="1"/>
    <col min="4618" max="4618" width="10.7109375" style="74" customWidth="1"/>
    <col min="4619" max="4619" width="12.5703125" style="74" customWidth="1"/>
    <col min="4620" max="4620" width="9.42578125" style="74" customWidth="1"/>
    <col min="4621" max="4621" width="10" style="74" customWidth="1"/>
    <col min="4622" max="4622" width="12.42578125" style="74" customWidth="1"/>
    <col min="4623" max="4623" width="10.85546875" style="74" customWidth="1"/>
    <col min="4624" max="4624" width="10" style="74" customWidth="1"/>
    <col min="4625" max="4626" width="10.5703125" style="74" customWidth="1"/>
    <col min="4627" max="4627" width="9" style="74" customWidth="1"/>
    <col min="4628" max="4628" width="12.7109375" style="74" customWidth="1"/>
    <col min="4629" max="4629" width="23.28515625" style="74" customWidth="1"/>
    <col min="4630" max="4631" width="9" style="74" customWidth="1"/>
    <col min="4632" max="4632" width="10.42578125" style="74" customWidth="1"/>
    <col min="4633" max="4633" width="11.140625" style="74" customWidth="1"/>
    <col min="4634" max="4864" width="9" style="74"/>
    <col min="4865" max="4865" width="88.85546875" style="74" customWidth="1"/>
    <col min="4866" max="4866" width="12.5703125" style="74" customWidth="1"/>
    <col min="4867" max="4867" width="12.7109375" style="74" customWidth="1"/>
    <col min="4868" max="4868" width="9.7109375" style="74" customWidth="1"/>
    <col min="4869" max="4869" width="12" style="74" customWidth="1"/>
    <col min="4870" max="4870" width="10.85546875" style="74" customWidth="1"/>
    <col min="4871" max="4871" width="9.7109375" style="74" customWidth="1"/>
    <col min="4872" max="4872" width="12.42578125" style="74" customWidth="1"/>
    <col min="4873" max="4873" width="10.28515625" style="74" customWidth="1"/>
    <col min="4874" max="4874" width="10.7109375" style="74" customWidth="1"/>
    <col min="4875" max="4875" width="12.5703125" style="74" customWidth="1"/>
    <col min="4876" max="4876" width="9.42578125" style="74" customWidth="1"/>
    <col min="4877" max="4877" width="10" style="74" customWidth="1"/>
    <col min="4878" max="4878" width="12.42578125" style="74" customWidth="1"/>
    <col min="4879" max="4879" width="10.85546875" style="74" customWidth="1"/>
    <col min="4880" max="4880" width="10" style="74" customWidth="1"/>
    <col min="4881" max="4882" width="10.5703125" style="74" customWidth="1"/>
    <col min="4883" max="4883" width="9" style="74" customWidth="1"/>
    <col min="4884" max="4884" width="12.7109375" style="74" customWidth="1"/>
    <col min="4885" max="4885" width="23.28515625" style="74" customWidth="1"/>
    <col min="4886" max="4887" width="9" style="74" customWidth="1"/>
    <col min="4888" max="4888" width="10.42578125" style="74" customWidth="1"/>
    <col min="4889" max="4889" width="11.140625" style="74" customWidth="1"/>
    <col min="4890" max="5120" width="9" style="74"/>
    <col min="5121" max="5121" width="88.85546875" style="74" customWidth="1"/>
    <col min="5122" max="5122" width="12.5703125" style="74" customWidth="1"/>
    <col min="5123" max="5123" width="12.7109375" style="74" customWidth="1"/>
    <col min="5124" max="5124" width="9.7109375" style="74" customWidth="1"/>
    <col min="5125" max="5125" width="12" style="74" customWidth="1"/>
    <col min="5126" max="5126" width="10.85546875" style="74" customWidth="1"/>
    <col min="5127" max="5127" width="9.7109375" style="74" customWidth="1"/>
    <col min="5128" max="5128" width="12.42578125" style="74" customWidth="1"/>
    <col min="5129" max="5129" width="10.28515625" style="74" customWidth="1"/>
    <col min="5130" max="5130" width="10.7109375" style="74" customWidth="1"/>
    <col min="5131" max="5131" width="12.5703125" style="74" customWidth="1"/>
    <col min="5132" max="5132" width="9.42578125" style="74" customWidth="1"/>
    <col min="5133" max="5133" width="10" style="74" customWidth="1"/>
    <col min="5134" max="5134" width="12.42578125" style="74" customWidth="1"/>
    <col min="5135" max="5135" width="10.85546875" style="74" customWidth="1"/>
    <col min="5136" max="5136" width="10" style="74" customWidth="1"/>
    <col min="5137" max="5138" width="10.5703125" style="74" customWidth="1"/>
    <col min="5139" max="5139" width="9" style="74" customWidth="1"/>
    <col min="5140" max="5140" width="12.7109375" style="74" customWidth="1"/>
    <col min="5141" max="5141" width="23.28515625" style="74" customWidth="1"/>
    <col min="5142" max="5143" width="9" style="74" customWidth="1"/>
    <col min="5144" max="5144" width="10.42578125" style="74" customWidth="1"/>
    <col min="5145" max="5145" width="11.140625" style="74" customWidth="1"/>
    <col min="5146" max="5376" width="9" style="74"/>
    <col min="5377" max="5377" width="88.85546875" style="74" customWidth="1"/>
    <col min="5378" max="5378" width="12.5703125" style="74" customWidth="1"/>
    <col min="5379" max="5379" width="12.7109375" style="74" customWidth="1"/>
    <col min="5380" max="5380" width="9.7109375" style="74" customWidth="1"/>
    <col min="5381" max="5381" width="12" style="74" customWidth="1"/>
    <col min="5382" max="5382" width="10.85546875" style="74" customWidth="1"/>
    <col min="5383" max="5383" width="9.7109375" style="74" customWidth="1"/>
    <col min="5384" max="5384" width="12.42578125" style="74" customWidth="1"/>
    <col min="5385" max="5385" width="10.28515625" style="74" customWidth="1"/>
    <col min="5386" max="5386" width="10.7109375" style="74" customWidth="1"/>
    <col min="5387" max="5387" width="12.5703125" style="74" customWidth="1"/>
    <col min="5388" max="5388" width="9.42578125" style="74" customWidth="1"/>
    <col min="5389" max="5389" width="10" style="74" customWidth="1"/>
    <col min="5390" max="5390" width="12.42578125" style="74" customWidth="1"/>
    <col min="5391" max="5391" width="10.85546875" style="74" customWidth="1"/>
    <col min="5392" max="5392" width="10" style="74" customWidth="1"/>
    <col min="5393" max="5394" width="10.5703125" style="74" customWidth="1"/>
    <col min="5395" max="5395" width="9" style="74" customWidth="1"/>
    <col min="5396" max="5396" width="12.7109375" style="74" customWidth="1"/>
    <col min="5397" max="5397" width="23.28515625" style="74" customWidth="1"/>
    <col min="5398" max="5399" width="9" style="74" customWidth="1"/>
    <col min="5400" max="5400" width="10.42578125" style="74" customWidth="1"/>
    <col min="5401" max="5401" width="11.140625" style="74" customWidth="1"/>
    <col min="5402" max="5632" width="9" style="74"/>
    <col min="5633" max="5633" width="88.85546875" style="74" customWidth="1"/>
    <col min="5634" max="5634" width="12.5703125" style="74" customWidth="1"/>
    <col min="5635" max="5635" width="12.7109375" style="74" customWidth="1"/>
    <col min="5636" max="5636" width="9.7109375" style="74" customWidth="1"/>
    <col min="5637" max="5637" width="12" style="74" customWidth="1"/>
    <col min="5638" max="5638" width="10.85546875" style="74" customWidth="1"/>
    <col min="5639" max="5639" width="9.7109375" style="74" customWidth="1"/>
    <col min="5640" max="5640" width="12.42578125" style="74" customWidth="1"/>
    <col min="5641" max="5641" width="10.28515625" style="74" customWidth="1"/>
    <col min="5642" max="5642" width="10.7109375" style="74" customWidth="1"/>
    <col min="5643" max="5643" width="12.5703125" style="74" customWidth="1"/>
    <col min="5644" max="5644" width="9.42578125" style="74" customWidth="1"/>
    <col min="5645" max="5645" width="10" style="74" customWidth="1"/>
    <col min="5646" max="5646" width="12.42578125" style="74" customWidth="1"/>
    <col min="5647" max="5647" width="10.85546875" style="74" customWidth="1"/>
    <col min="5648" max="5648" width="10" style="74" customWidth="1"/>
    <col min="5649" max="5650" width="10.5703125" style="74" customWidth="1"/>
    <col min="5651" max="5651" width="9" style="74" customWidth="1"/>
    <col min="5652" max="5652" width="12.7109375" style="74" customWidth="1"/>
    <col min="5653" max="5653" width="23.28515625" style="74" customWidth="1"/>
    <col min="5654" max="5655" width="9" style="74" customWidth="1"/>
    <col min="5656" max="5656" width="10.42578125" style="74" customWidth="1"/>
    <col min="5657" max="5657" width="11.140625" style="74" customWidth="1"/>
    <col min="5658" max="5888" width="9" style="74"/>
    <col min="5889" max="5889" width="88.85546875" style="74" customWidth="1"/>
    <col min="5890" max="5890" width="12.5703125" style="74" customWidth="1"/>
    <col min="5891" max="5891" width="12.7109375" style="74" customWidth="1"/>
    <col min="5892" max="5892" width="9.7109375" style="74" customWidth="1"/>
    <col min="5893" max="5893" width="12" style="74" customWidth="1"/>
    <col min="5894" max="5894" width="10.85546875" style="74" customWidth="1"/>
    <col min="5895" max="5895" width="9.7109375" style="74" customWidth="1"/>
    <col min="5896" max="5896" width="12.42578125" style="74" customWidth="1"/>
    <col min="5897" max="5897" width="10.28515625" style="74" customWidth="1"/>
    <col min="5898" max="5898" width="10.7109375" style="74" customWidth="1"/>
    <col min="5899" max="5899" width="12.5703125" style="74" customWidth="1"/>
    <col min="5900" max="5900" width="9.42578125" style="74" customWidth="1"/>
    <col min="5901" max="5901" width="10" style="74" customWidth="1"/>
    <col min="5902" max="5902" width="12.42578125" style="74" customWidth="1"/>
    <col min="5903" max="5903" width="10.85546875" style="74" customWidth="1"/>
    <col min="5904" max="5904" width="10" style="74" customWidth="1"/>
    <col min="5905" max="5906" width="10.5703125" style="74" customWidth="1"/>
    <col min="5907" max="5907" width="9" style="74" customWidth="1"/>
    <col min="5908" max="5908" width="12.7109375" style="74" customWidth="1"/>
    <col min="5909" max="5909" width="23.28515625" style="74" customWidth="1"/>
    <col min="5910" max="5911" width="9" style="74" customWidth="1"/>
    <col min="5912" max="5912" width="10.42578125" style="74" customWidth="1"/>
    <col min="5913" max="5913" width="11.140625" style="74" customWidth="1"/>
    <col min="5914" max="6144" width="9" style="74"/>
    <col min="6145" max="6145" width="88.85546875" style="74" customWidth="1"/>
    <col min="6146" max="6146" width="12.5703125" style="74" customWidth="1"/>
    <col min="6147" max="6147" width="12.7109375" style="74" customWidth="1"/>
    <col min="6148" max="6148" width="9.7109375" style="74" customWidth="1"/>
    <col min="6149" max="6149" width="12" style="74" customWidth="1"/>
    <col min="6150" max="6150" width="10.85546875" style="74" customWidth="1"/>
    <col min="6151" max="6151" width="9.7109375" style="74" customWidth="1"/>
    <col min="6152" max="6152" width="12.42578125" style="74" customWidth="1"/>
    <col min="6153" max="6153" width="10.28515625" style="74" customWidth="1"/>
    <col min="6154" max="6154" width="10.7109375" style="74" customWidth="1"/>
    <col min="6155" max="6155" width="12.5703125" style="74" customWidth="1"/>
    <col min="6156" max="6156" width="9.42578125" style="74" customWidth="1"/>
    <col min="6157" max="6157" width="10" style="74" customWidth="1"/>
    <col min="6158" max="6158" width="12.42578125" style="74" customWidth="1"/>
    <col min="6159" max="6159" width="10.85546875" style="74" customWidth="1"/>
    <col min="6160" max="6160" width="10" style="74" customWidth="1"/>
    <col min="6161" max="6162" width="10.5703125" style="74" customWidth="1"/>
    <col min="6163" max="6163" width="9" style="74" customWidth="1"/>
    <col min="6164" max="6164" width="12.7109375" style="74" customWidth="1"/>
    <col min="6165" max="6165" width="23.28515625" style="74" customWidth="1"/>
    <col min="6166" max="6167" width="9" style="74" customWidth="1"/>
    <col min="6168" max="6168" width="10.42578125" style="74" customWidth="1"/>
    <col min="6169" max="6169" width="11.140625" style="74" customWidth="1"/>
    <col min="6170" max="6400" width="9" style="74"/>
    <col min="6401" max="6401" width="88.85546875" style="74" customWidth="1"/>
    <col min="6402" max="6402" width="12.5703125" style="74" customWidth="1"/>
    <col min="6403" max="6403" width="12.7109375" style="74" customWidth="1"/>
    <col min="6404" max="6404" width="9.7109375" style="74" customWidth="1"/>
    <col min="6405" max="6405" width="12" style="74" customWidth="1"/>
    <col min="6406" max="6406" width="10.85546875" style="74" customWidth="1"/>
    <col min="6407" max="6407" width="9.7109375" style="74" customWidth="1"/>
    <col min="6408" max="6408" width="12.42578125" style="74" customWidth="1"/>
    <col min="6409" max="6409" width="10.28515625" style="74" customWidth="1"/>
    <col min="6410" max="6410" width="10.7109375" style="74" customWidth="1"/>
    <col min="6411" max="6411" width="12.5703125" style="74" customWidth="1"/>
    <col min="6412" max="6412" width="9.42578125" style="74" customWidth="1"/>
    <col min="6413" max="6413" width="10" style="74" customWidth="1"/>
    <col min="6414" max="6414" width="12.42578125" style="74" customWidth="1"/>
    <col min="6415" max="6415" width="10.85546875" style="74" customWidth="1"/>
    <col min="6416" max="6416" width="10" style="74" customWidth="1"/>
    <col min="6417" max="6418" width="10.5703125" style="74" customWidth="1"/>
    <col min="6419" max="6419" width="9" style="74" customWidth="1"/>
    <col min="6420" max="6420" width="12.7109375" style="74" customWidth="1"/>
    <col min="6421" max="6421" width="23.28515625" style="74" customWidth="1"/>
    <col min="6422" max="6423" width="9" style="74" customWidth="1"/>
    <col min="6424" max="6424" width="10.42578125" style="74" customWidth="1"/>
    <col min="6425" max="6425" width="11.140625" style="74" customWidth="1"/>
    <col min="6426" max="6656" width="9" style="74"/>
    <col min="6657" max="6657" width="88.85546875" style="74" customWidth="1"/>
    <col min="6658" max="6658" width="12.5703125" style="74" customWidth="1"/>
    <col min="6659" max="6659" width="12.7109375" style="74" customWidth="1"/>
    <col min="6660" max="6660" width="9.7109375" style="74" customWidth="1"/>
    <col min="6661" max="6661" width="12" style="74" customWidth="1"/>
    <col min="6662" max="6662" width="10.85546875" style="74" customWidth="1"/>
    <col min="6663" max="6663" width="9.7109375" style="74" customWidth="1"/>
    <col min="6664" max="6664" width="12.42578125" style="74" customWidth="1"/>
    <col min="6665" max="6665" width="10.28515625" style="74" customWidth="1"/>
    <col min="6666" max="6666" width="10.7109375" style="74" customWidth="1"/>
    <col min="6667" max="6667" width="12.5703125" style="74" customWidth="1"/>
    <col min="6668" max="6668" width="9.42578125" style="74" customWidth="1"/>
    <col min="6669" max="6669" width="10" style="74" customWidth="1"/>
    <col min="6670" max="6670" width="12.42578125" style="74" customWidth="1"/>
    <col min="6671" max="6671" width="10.85546875" style="74" customWidth="1"/>
    <col min="6672" max="6672" width="10" style="74" customWidth="1"/>
    <col min="6673" max="6674" width="10.5703125" style="74" customWidth="1"/>
    <col min="6675" max="6675" width="9" style="74" customWidth="1"/>
    <col min="6676" max="6676" width="12.7109375" style="74" customWidth="1"/>
    <col min="6677" max="6677" width="23.28515625" style="74" customWidth="1"/>
    <col min="6678" max="6679" width="9" style="74" customWidth="1"/>
    <col min="6680" max="6680" width="10.42578125" style="74" customWidth="1"/>
    <col min="6681" max="6681" width="11.140625" style="74" customWidth="1"/>
    <col min="6682" max="6912" width="9" style="74"/>
    <col min="6913" max="6913" width="88.85546875" style="74" customWidth="1"/>
    <col min="6914" max="6914" width="12.5703125" style="74" customWidth="1"/>
    <col min="6915" max="6915" width="12.7109375" style="74" customWidth="1"/>
    <col min="6916" max="6916" width="9.7109375" style="74" customWidth="1"/>
    <col min="6917" max="6917" width="12" style="74" customWidth="1"/>
    <col min="6918" max="6918" width="10.85546875" style="74" customWidth="1"/>
    <col min="6919" max="6919" width="9.7109375" style="74" customWidth="1"/>
    <col min="6920" max="6920" width="12.42578125" style="74" customWidth="1"/>
    <col min="6921" max="6921" width="10.28515625" style="74" customWidth="1"/>
    <col min="6922" max="6922" width="10.7109375" style="74" customWidth="1"/>
    <col min="6923" max="6923" width="12.5703125" style="74" customWidth="1"/>
    <col min="6924" max="6924" width="9.42578125" style="74" customWidth="1"/>
    <col min="6925" max="6925" width="10" style="74" customWidth="1"/>
    <col min="6926" max="6926" width="12.42578125" style="74" customWidth="1"/>
    <col min="6927" max="6927" width="10.85546875" style="74" customWidth="1"/>
    <col min="6928" max="6928" width="10" style="74" customWidth="1"/>
    <col min="6929" max="6930" width="10.5703125" style="74" customWidth="1"/>
    <col min="6931" max="6931" width="9" style="74" customWidth="1"/>
    <col min="6932" max="6932" width="12.7109375" style="74" customWidth="1"/>
    <col min="6933" max="6933" width="23.28515625" style="74" customWidth="1"/>
    <col min="6934" max="6935" width="9" style="74" customWidth="1"/>
    <col min="6936" max="6936" width="10.42578125" style="74" customWidth="1"/>
    <col min="6937" max="6937" width="11.140625" style="74" customWidth="1"/>
    <col min="6938" max="7168" width="9" style="74"/>
    <col min="7169" max="7169" width="88.85546875" style="74" customWidth="1"/>
    <col min="7170" max="7170" width="12.5703125" style="74" customWidth="1"/>
    <col min="7171" max="7171" width="12.7109375" style="74" customWidth="1"/>
    <col min="7172" max="7172" width="9.7109375" style="74" customWidth="1"/>
    <col min="7173" max="7173" width="12" style="74" customWidth="1"/>
    <col min="7174" max="7174" width="10.85546875" style="74" customWidth="1"/>
    <col min="7175" max="7175" width="9.7109375" style="74" customWidth="1"/>
    <col min="7176" max="7176" width="12.42578125" style="74" customWidth="1"/>
    <col min="7177" max="7177" width="10.28515625" style="74" customWidth="1"/>
    <col min="7178" max="7178" width="10.7109375" style="74" customWidth="1"/>
    <col min="7179" max="7179" width="12.5703125" style="74" customWidth="1"/>
    <col min="7180" max="7180" width="9.42578125" style="74" customWidth="1"/>
    <col min="7181" max="7181" width="10" style="74" customWidth="1"/>
    <col min="7182" max="7182" width="12.42578125" style="74" customWidth="1"/>
    <col min="7183" max="7183" width="10.85546875" style="74" customWidth="1"/>
    <col min="7184" max="7184" width="10" style="74" customWidth="1"/>
    <col min="7185" max="7186" width="10.5703125" style="74" customWidth="1"/>
    <col min="7187" max="7187" width="9" style="74" customWidth="1"/>
    <col min="7188" max="7188" width="12.7109375" style="74" customWidth="1"/>
    <col min="7189" max="7189" width="23.28515625" style="74" customWidth="1"/>
    <col min="7190" max="7191" width="9" style="74" customWidth="1"/>
    <col min="7192" max="7192" width="10.42578125" style="74" customWidth="1"/>
    <col min="7193" max="7193" width="11.140625" style="74" customWidth="1"/>
    <col min="7194" max="7424" width="9" style="74"/>
    <col min="7425" max="7425" width="88.85546875" style="74" customWidth="1"/>
    <col min="7426" max="7426" width="12.5703125" style="74" customWidth="1"/>
    <col min="7427" max="7427" width="12.7109375" style="74" customWidth="1"/>
    <col min="7428" max="7428" width="9.7109375" style="74" customWidth="1"/>
    <col min="7429" max="7429" width="12" style="74" customWidth="1"/>
    <col min="7430" max="7430" width="10.85546875" style="74" customWidth="1"/>
    <col min="7431" max="7431" width="9.7109375" style="74" customWidth="1"/>
    <col min="7432" max="7432" width="12.42578125" style="74" customWidth="1"/>
    <col min="7433" max="7433" width="10.28515625" style="74" customWidth="1"/>
    <col min="7434" max="7434" width="10.7109375" style="74" customWidth="1"/>
    <col min="7435" max="7435" width="12.5703125" style="74" customWidth="1"/>
    <col min="7436" max="7436" width="9.42578125" style="74" customWidth="1"/>
    <col min="7437" max="7437" width="10" style="74" customWidth="1"/>
    <col min="7438" max="7438" width="12.42578125" style="74" customWidth="1"/>
    <col min="7439" max="7439" width="10.85546875" style="74" customWidth="1"/>
    <col min="7440" max="7440" width="10" style="74" customWidth="1"/>
    <col min="7441" max="7442" width="10.5703125" style="74" customWidth="1"/>
    <col min="7443" max="7443" width="9" style="74" customWidth="1"/>
    <col min="7444" max="7444" width="12.7109375" style="74" customWidth="1"/>
    <col min="7445" max="7445" width="23.28515625" style="74" customWidth="1"/>
    <col min="7446" max="7447" width="9" style="74" customWidth="1"/>
    <col min="7448" max="7448" width="10.42578125" style="74" customWidth="1"/>
    <col min="7449" max="7449" width="11.140625" style="74" customWidth="1"/>
    <col min="7450" max="7680" width="9" style="74"/>
    <col min="7681" max="7681" width="88.85546875" style="74" customWidth="1"/>
    <col min="7682" max="7682" width="12.5703125" style="74" customWidth="1"/>
    <col min="7683" max="7683" width="12.7109375" style="74" customWidth="1"/>
    <col min="7684" max="7684" width="9.7109375" style="74" customWidth="1"/>
    <col min="7685" max="7685" width="12" style="74" customWidth="1"/>
    <col min="7686" max="7686" width="10.85546875" style="74" customWidth="1"/>
    <col min="7687" max="7687" width="9.7109375" style="74" customWidth="1"/>
    <col min="7688" max="7688" width="12.42578125" style="74" customWidth="1"/>
    <col min="7689" max="7689" width="10.28515625" style="74" customWidth="1"/>
    <col min="7690" max="7690" width="10.7109375" style="74" customWidth="1"/>
    <col min="7691" max="7691" width="12.5703125" style="74" customWidth="1"/>
    <col min="7692" max="7692" width="9.42578125" style="74" customWidth="1"/>
    <col min="7693" max="7693" width="10" style="74" customWidth="1"/>
    <col min="7694" max="7694" width="12.42578125" style="74" customWidth="1"/>
    <col min="7695" max="7695" width="10.85546875" style="74" customWidth="1"/>
    <col min="7696" max="7696" width="10" style="74" customWidth="1"/>
    <col min="7697" max="7698" width="10.5703125" style="74" customWidth="1"/>
    <col min="7699" max="7699" width="9" style="74" customWidth="1"/>
    <col min="7700" max="7700" width="12.7109375" style="74" customWidth="1"/>
    <col min="7701" max="7701" width="23.28515625" style="74" customWidth="1"/>
    <col min="7702" max="7703" width="9" style="74" customWidth="1"/>
    <col min="7704" max="7704" width="10.42578125" style="74" customWidth="1"/>
    <col min="7705" max="7705" width="11.140625" style="74" customWidth="1"/>
    <col min="7706" max="7936" width="9" style="74"/>
    <col min="7937" max="7937" width="88.85546875" style="74" customWidth="1"/>
    <col min="7938" max="7938" width="12.5703125" style="74" customWidth="1"/>
    <col min="7939" max="7939" width="12.7109375" style="74" customWidth="1"/>
    <col min="7940" max="7940" width="9.7109375" style="74" customWidth="1"/>
    <col min="7941" max="7941" width="12" style="74" customWidth="1"/>
    <col min="7942" max="7942" width="10.85546875" style="74" customWidth="1"/>
    <col min="7943" max="7943" width="9.7109375" style="74" customWidth="1"/>
    <col min="7944" max="7944" width="12.42578125" style="74" customWidth="1"/>
    <col min="7945" max="7945" width="10.28515625" style="74" customWidth="1"/>
    <col min="7946" max="7946" width="10.7109375" style="74" customWidth="1"/>
    <col min="7947" max="7947" width="12.5703125" style="74" customWidth="1"/>
    <col min="7948" max="7948" width="9.42578125" style="74" customWidth="1"/>
    <col min="7949" max="7949" width="10" style="74" customWidth="1"/>
    <col min="7950" max="7950" width="12.42578125" style="74" customWidth="1"/>
    <col min="7951" max="7951" width="10.85546875" style="74" customWidth="1"/>
    <col min="7952" max="7952" width="10" style="74" customWidth="1"/>
    <col min="7953" max="7954" width="10.5703125" style="74" customWidth="1"/>
    <col min="7955" max="7955" width="9" style="74" customWidth="1"/>
    <col min="7956" max="7956" width="12.7109375" style="74" customWidth="1"/>
    <col min="7957" max="7957" width="23.28515625" style="74" customWidth="1"/>
    <col min="7958" max="7959" width="9" style="74" customWidth="1"/>
    <col min="7960" max="7960" width="10.42578125" style="74" customWidth="1"/>
    <col min="7961" max="7961" width="11.140625" style="74" customWidth="1"/>
    <col min="7962" max="8192" width="9" style="74"/>
    <col min="8193" max="8193" width="88.85546875" style="74" customWidth="1"/>
    <col min="8194" max="8194" width="12.5703125" style="74" customWidth="1"/>
    <col min="8195" max="8195" width="12.7109375" style="74" customWidth="1"/>
    <col min="8196" max="8196" width="9.7109375" style="74" customWidth="1"/>
    <col min="8197" max="8197" width="12" style="74" customWidth="1"/>
    <col min="8198" max="8198" width="10.85546875" style="74" customWidth="1"/>
    <col min="8199" max="8199" width="9.7109375" style="74" customWidth="1"/>
    <col min="8200" max="8200" width="12.42578125" style="74" customWidth="1"/>
    <col min="8201" max="8201" width="10.28515625" style="74" customWidth="1"/>
    <col min="8202" max="8202" width="10.7109375" style="74" customWidth="1"/>
    <col min="8203" max="8203" width="12.5703125" style="74" customWidth="1"/>
    <col min="8204" max="8204" width="9.42578125" style="74" customWidth="1"/>
    <col min="8205" max="8205" width="10" style="74" customWidth="1"/>
    <col min="8206" max="8206" width="12.42578125" style="74" customWidth="1"/>
    <col min="8207" max="8207" width="10.85546875" style="74" customWidth="1"/>
    <col min="8208" max="8208" width="10" style="74" customWidth="1"/>
    <col min="8209" max="8210" width="10.5703125" style="74" customWidth="1"/>
    <col min="8211" max="8211" width="9" style="74" customWidth="1"/>
    <col min="8212" max="8212" width="12.7109375" style="74" customWidth="1"/>
    <col min="8213" max="8213" width="23.28515625" style="74" customWidth="1"/>
    <col min="8214" max="8215" width="9" style="74" customWidth="1"/>
    <col min="8216" max="8216" width="10.42578125" style="74" customWidth="1"/>
    <col min="8217" max="8217" width="11.140625" style="74" customWidth="1"/>
    <col min="8218" max="8448" width="9" style="74"/>
    <col min="8449" max="8449" width="88.85546875" style="74" customWidth="1"/>
    <col min="8450" max="8450" width="12.5703125" style="74" customWidth="1"/>
    <col min="8451" max="8451" width="12.7109375" style="74" customWidth="1"/>
    <col min="8452" max="8452" width="9.7109375" style="74" customWidth="1"/>
    <col min="8453" max="8453" width="12" style="74" customWidth="1"/>
    <col min="8454" max="8454" width="10.85546875" style="74" customWidth="1"/>
    <col min="8455" max="8455" width="9.7109375" style="74" customWidth="1"/>
    <col min="8456" max="8456" width="12.42578125" style="74" customWidth="1"/>
    <col min="8457" max="8457" width="10.28515625" style="74" customWidth="1"/>
    <col min="8458" max="8458" width="10.7109375" style="74" customWidth="1"/>
    <col min="8459" max="8459" width="12.5703125" style="74" customWidth="1"/>
    <col min="8460" max="8460" width="9.42578125" style="74" customWidth="1"/>
    <col min="8461" max="8461" width="10" style="74" customWidth="1"/>
    <col min="8462" max="8462" width="12.42578125" style="74" customWidth="1"/>
    <col min="8463" max="8463" width="10.85546875" style="74" customWidth="1"/>
    <col min="8464" max="8464" width="10" style="74" customWidth="1"/>
    <col min="8465" max="8466" width="10.5703125" style="74" customWidth="1"/>
    <col min="8467" max="8467" width="9" style="74" customWidth="1"/>
    <col min="8468" max="8468" width="12.7109375" style="74" customWidth="1"/>
    <col min="8469" max="8469" width="23.28515625" style="74" customWidth="1"/>
    <col min="8470" max="8471" width="9" style="74" customWidth="1"/>
    <col min="8472" max="8472" width="10.42578125" style="74" customWidth="1"/>
    <col min="8473" max="8473" width="11.140625" style="74" customWidth="1"/>
    <col min="8474" max="8704" width="9" style="74"/>
    <col min="8705" max="8705" width="88.85546875" style="74" customWidth="1"/>
    <col min="8706" max="8706" width="12.5703125" style="74" customWidth="1"/>
    <col min="8707" max="8707" width="12.7109375" style="74" customWidth="1"/>
    <col min="8708" max="8708" width="9.7109375" style="74" customWidth="1"/>
    <col min="8709" max="8709" width="12" style="74" customWidth="1"/>
    <col min="8710" max="8710" width="10.85546875" style="74" customWidth="1"/>
    <col min="8711" max="8711" width="9.7109375" style="74" customWidth="1"/>
    <col min="8712" max="8712" width="12.42578125" style="74" customWidth="1"/>
    <col min="8713" max="8713" width="10.28515625" style="74" customWidth="1"/>
    <col min="8714" max="8714" width="10.7109375" style="74" customWidth="1"/>
    <col min="8715" max="8715" width="12.5703125" style="74" customWidth="1"/>
    <col min="8716" max="8716" width="9.42578125" style="74" customWidth="1"/>
    <col min="8717" max="8717" width="10" style="74" customWidth="1"/>
    <col min="8718" max="8718" width="12.42578125" style="74" customWidth="1"/>
    <col min="8719" max="8719" width="10.85546875" style="74" customWidth="1"/>
    <col min="8720" max="8720" width="10" style="74" customWidth="1"/>
    <col min="8721" max="8722" width="10.5703125" style="74" customWidth="1"/>
    <col min="8723" max="8723" width="9" style="74" customWidth="1"/>
    <col min="8724" max="8724" width="12.7109375" style="74" customWidth="1"/>
    <col min="8725" max="8725" width="23.28515625" style="74" customWidth="1"/>
    <col min="8726" max="8727" width="9" style="74" customWidth="1"/>
    <col min="8728" max="8728" width="10.42578125" style="74" customWidth="1"/>
    <col min="8729" max="8729" width="11.140625" style="74" customWidth="1"/>
    <col min="8730" max="8960" width="9" style="74"/>
    <col min="8961" max="8961" width="88.85546875" style="74" customWidth="1"/>
    <col min="8962" max="8962" width="12.5703125" style="74" customWidth="1"/>
    <col min="8963" max="8963" width="12.7109375" style="74" customWidth="1"/>
    <col min="8964" max="8964" width="9.7109375" style="74" customWidth="1"/>
    <col min="8965" max="8965" width="12" style="74" customWidth="1"/>
    <col min="8966" max="8966" width="10.85546875" style="74" customWidth="1"/>
    <col min="8967" max="8967" width="9.7109375" style="74" customWidth="1"/>
    <col min="8968" max="8968" width="12.42578125" style="74" customWidth="1"/>
    <col min="8969" max="8969" width="10.28515625" style="74" customWidth="1"/>
    <col min="8970" max="8970" width="10.7109375" style="74" customWidth="1"/>
    <col min="8971" max="8971" width="12.5703125" style="74" customWidth="1"/>
    <col min="8972" max="8972" width="9.42578125" style="74" customWidth="1"/>
    <col min="8973" max="8973" width="10" style="74" customWidth="1"/>
    <col min="8974" max="8974" width="12.42578125" style="74" customWidth="1"/>
    <col min="8975" max="8975" width="10.85546875" style="74" customWidth="1"/>
    <col min="8976" max="8976" width="10" style="74" customWidth="1"/>
    <col min="8977" max="8978" width="10.5703125" style="74" customWidth="1"/>
    <col min="8979" max="8979" width="9" style="74" customWidth="1"/>
    <col min="8980" max="8980" width="12.7109375" style="74" customWidth="1"/>
    <col min="8981" max="8981" width="23.28515625" style="74" customWidth="1"/>
    <col min="8982" max="8983" width="9" style="74" customWidth="1"/>
    <col min="8984" max="8984" width="10.42578125" style="74" customWidth="1"/>
    <col min="8985" max="8985" width="11.140625" style="74" customWidth="1"/>
    <col min="8986" max="9216" width="9" style="74"/>
    <col min="9217" max="9217" width="88.85546875" style="74" customWidth="1"/>
    <col min="9218" max="9218" width="12.5703125" style="74" customWidth="1"/>
    <col min="9219" max="9219" width="12.7109375" style="74" customWidth="1"/>
    <col min="9220" max="9220" width="9.7109375" style="74" customWidth="1"/>
    <col min="9221" max="9221" width="12" style="74" customWidth="1"/>
    <col min="9222" max="9222" width="10.85546875" style="74" customWidth="1"/>
    <col min="9223" max="9223" width="9.7109375" style="74" customWidth="1"/>
    <col min="9224" max="9224" width="12.42578125" style="74" customWidth="1"/>
    <col min="9225" max="9225" width="10.28515625" style="74" customWidth="1"/>
    <col min="9226" max="9226" width="10.7109375" style="74" customWidth="1"/>
    <col min="9227" max="9227" width="12.5703125" style="74" customWidth="1"/>
    <col min="9228" max="9228" width="9.42578125" style="74" customWidth="1"/>
    <col min="9229" max="9229" width="10" style="74" customWidth="1"/>
    <col min="9230" max="9230" width="12.42578125" style="74" customWidth="1"/>
    <col min="9231" max="9231" width="10.85546875" style="74" customWidth="1"/>
    <col min="9232" max="9232" width="10" style="74" customWidth="1"/>
    <col min="9233" max="9234" width="10.5703125" style="74" customWidth="1"/>
    <col min="9235" max="9235" width="9" style="74" customWidth="1"/>
    <col min="9236" max="9236" width="12.7109375" style="74" customWidth="1"/>
    <col min="9237" max="9237" width="23.28515625" style="74" customWidth="1"/>
    <col min="9238" max="9239" width="9" style="74" customWidth="1"/>
    <col min="9240" max="9240" width="10.42578125" style="74" customWidth="1"/>
    <col min="9241" max="9241" width="11.140625" style="74" customWidth="1"/>
    <col min="9242" max="9472" width="9" style="74"/>
    <col min="9473" max="9473" width="88.85546875" style="74" customWidth="1"/>
    <col min="9474" max="9474" width="12.5703125" style="74" customWidth="1"/>
    <col min="9475" max="9475" width="12.7109375" style="74" customWidth="1"/>
    <col min="9476" max="9476" width="9.7109375" style="74" customWidth="1"/>
    <col min="9477" max="9477" width="12" style="74" customWidth="1"/>
    <col min="9478" max="9478" width="10.85546875" style="74" customWidth="1"/>
    <col min="9479" max="9479" width="9.7109375" style="74" customWidth="1"/>
    <col min="9480" max="9480" width="12.42578125" style="74" customWidth="1"/>
    <col min="9481" max="9481" width="10.28515625" style="74" customWidth="1"/>
    <col min="9482" max="9482" width="10.7109375" style="74" customWidth="1"/>
    <col min="9483" max="9483" width="12.5703125" style="74" customWidth="1"/>
    <col min="9484" max="9484" width="9.42578125" style="74" customWidth="1"/>
    <col min="9485" max="9485" width="10" style="74" customWidth="1"/>
    <col min="9486" max="9486" width="12.42578125" style="74" customWidth="1"/>
    <col min="9487" max="9487" width="10.85546875" style="74" customWidth="1"/>
    <col min="9488" max="9488" width="10" style="74" customWidth="1"/>
    <col min="9489" max="9490" width="10.5703125" style="74" customWidth="1"/>
    <col min="9491" max="9491" width="9" style="74" customWidth="1"/>
    <col min="9492" max="9492" width="12.7109375" style="74" customWidth="1"/>
    <col min="9493" max="9493" width="23.28515625" style="74" customWidth="1"/>
    <col min="9494" max="9495" width="9" style="74" customWidth="1"/>
    <col min="9496" max="9496" width="10.42578125" style="74" customWidth="1"/>
    <col min="9497" max="9497" width="11.140625" style="74" customWidth="1"/>
    <col min="9498" max="9728" width="9" style="74"/>
    <col min="9729" max="9729" width="88.85546875" style="74" customWidth="1"/>
    <col min="9730" max="9730" width="12.5703125" style="74" customWidth="1"/>
    <col min="9731" max="9731" width="12.7109375" style="74" customWidth="1"/>
    <col min="9732" max="9732" width="9.7109375" style="74" customWidth="1"/>
    <col min="9733" max="9733" width="12" style="74" customWidth="1"/>
    <col min="9734" max="9734" width="10.85546875" style="74" customWidth="1"/>
    <col min="9735" max="9735" width="9.7109375" style="74" customWidth="1"/>
    <col min="9736" max="9736" width="12.42578125" style="74" customWidth="1"/>
    <col min="9737" max="9737" width="10.28515625" style="74" customWidth="1"/>
    <col min="9738" max="9738" width="10.7109375" style="74" customWidth="1"/>
    <col min="9739" max="9739" width="12.5703125" style="74" customWidth="1"/>
    <col min="9740" max="9740" width="9.42578125" style="74" customWidth="1"/>
    <col min="9741" max="9741" width="10" style="74" customWidth="1"/>
    <col min="9742" max="9742" width="12.42578125" style="74" customWidth="1"/>
    <col min="9743" max="9743" width="10.85546875" style="74" customWidth="1"/>
    <col min="9744" max="9744" width="10" style="74" customWidth="1"/>
    <col min="9745" max="9746" width="10.5703125" style="74" customWidth="1"/>
    <col min="9747" max="9747" width="9" style="74" customWidth="1"/>
    <col min="9748" max="9748" width="12.7109375" style="74" customWidth="1"/>
    <col min="9749" max="9749" width="23.28515625" style="74" customWidth="1"/>
    <col min="9750" max="9751" width="9" style="74" customWidth="1"/>
    <col min="9752" max="9752" width="10.42578125" style="74" customWidth="1"/>
    <col min="9753" max="9753" width="11.140625" style="74" customWidth="1"/>
    <col min="9754" max="9984" width="9" style="74"/>
    <col min="9985" max="9985" width="88.85546875" style="74" customWidth="1"/>
    <col min="9986" max="9986" width="12.5703125" style="74" customWidth="1"/>
    <col min="9987" max="9987" width="12.7109375" style="74" customWidth="1"/>
    <col min="9988" max="9988" width="9.7109375" style="74" customWidth="1"/>
    <col min="9989" max="9989" width="12" style="74" customWidth="1"/>
    <col min="9990" max="9990" width="10.85546875" style="74" customWidth="1"/>
    <col min="9991" max="9991" width="9.7109375" style="74" customWidth="1"/>
    <col min="9992" max="9992" width="12.42578125" style="74" customWidth="1"/>
    <col min="9993" max="9993" width="10.28515625" style="74" customWidth="1"/>
    <col min="9994" max="9994" width="10.7109375" style="74" customWidth="1"/>
    <col min="9995" max="9995" width="12.5703125" style="74" customWidth="1"/>
    <col min="9996" max="9996" width="9.42578125" style="74" customWidth="1"/>
    <col min="9997" max="9997" width="10" style="74" customWidth="1"/>
    <col min="9998" max="9998" width="12.42578125" style="74" customWidth="1"/>
    <col min="9999" max="9999" width="10.85546875" style="74" customWidth="1"/>
    <col min="10000" max="10000" width="10" style="74" customWidth="1"/>
    <col min="10001" max="10002" width="10.5703125" style="74" customWidth="1"/>
    <col min="10003" max="10003" width="9" style="74" customWidth="1"/>
    <col min="10004" max="10004" width="12.7109375" style="74" customWidth="1"/>
    <col min="10005" max="10005" width="23.28515625" style="74" customWidth="1"/>
    <col min="10006" max="10007" width="9" style="74" customWidth="1"/>
    <col min="10008" max="10008" width="10.42578125" style="74" customWidth="1"/>
    <col min="10009" max="10009" width="11.140625" style="74" customWidth="1"/>
    <col min="10010" max="10240" width="9" style="74"/>
    <col min="10241" max="10241" width="88.85546875" style="74" customWidth="1"/>
    <col min="10242" max="10242" width="12.5703125" style="74" customWidth="1"/>
    <col min="10243" max="10243" width="12.7109375" style="74" customWidth="1"/>
    <col min="10244" max="10244" width="9.7109375" style="74" customWidth="1"/>
    <col min="10245" max="10245" width="12" style="74" customWidth="1"/>
    <col min="10246" max="10246" width="10.85546875" style="74" customWidth="1"/>
    <col min="10247" max="10247" width="9.7109375" style="74" customWidth="1"/>
    <col min="10248" max="10248" width="12.42578125" style="74" customWidth="1"/>
    <col min="10249" max="10249" width="10.28515625" style="74" customWidth="1"/>
    <col min="10250" max="10250" width="10.7109375" style="74" customWidth="1"/>
    <col min="10251" max="10251" width="12.5703125" style="74" customWidth="1"/>
    <col min="10252" max="10252" width="9.42578125" style="74" customWidth="1"/>
    <col min="10253" max="10253" width="10" style="74" customWidth="1"/>
    <col min="10254" max="10254" width="12.42578125" style="74" customWidth="1"/>
    <col min="10255" max="10255" width="10.85546875" style="74" customWidth="1"/>
    <col min="10256" max="10256" width="10" style="74" customWidth="1"/>
    <col min="10257" max="10258" width="10.5703125" style="74" customWidth="1"/>
    <col min="10259" max="10259" width="9" style="74" customWidth="1"/>
    <col min="10260" max="10260" width="12.7109375" style="74" customWidth="1"/>
    <col min="10261" max="10261" width="23.28515625" style="74" customWidth="1"/>
    <col min="10262" max="10263" width="9" style="74" customWidth="1"/>
    <col min="10264" max="10264" width="10.42578125" style="74" customWidth="1"/>
    <col min="10265" max="10265" width="11.140625" style="74" customWidth="1"/>
    <col min="10266" max="10496" width="9" style="74"/>
    <col min="10497" max="10497" width="88.85546875" style="74" customWidth="1"/>
    <col min="10498" max="10498" width="12.5703125" style="74" customWidth="1"/>
    <col min="10499" max="10499" width="12.7109375" style="74" customWidth="1"/>
    <col min="10500" max="10500" width="9.7109375" style="74" customWidth="1"/>
    <col min="10501" max="10501" width="12" style="74" customWidth="1"/>
    <col min="10502" max="10502" width="10.85546875" style="74" customWidth="1"/>
    <col min="10503" max="10503" width="9.7109375" style="74" customWidth="1"/>
    <col min="10504" max="10504" width="12.42578125" style="74" customWidth="1"/>
    <col min="10505" max="10505" width="10.28515625" style="74" customWidth="1"/>
    <col min="10506" max="10506" width="10.7109375" style="74" customWidth="1"/>
    <col min="10507" max="10507" width="12.5703125" style="74" customWidth="1"/>
    <col min="10508" max="10508" width="9.42578125" style="74" customWidth="1"/>
    <col min="10509" max="10509" width="10" style="74" customWidth="1"/>
    <col min="10510" max="10510" width="12.42578125" style="74" customWidth="1"/>
    <col min="10511" max="10511" width="10.85546875" style="74" customWidth="1"/>
    <col min="10512" max="10512" width="10" style="74" customWidth="1"/>
    <col min="10513" max="10514" width="10.5703125" style="74" customWidth="1"/>
    <col min="10515" max="10515" width="9" style="74" customWidth="1"/>
    <col min="10516" max="10516" width="12.7109375" style="74" customWidth="1"/>
    <col min="10517" max="10517" width="23.28515625" style="74" customWidth="1"/>
    <col min="10518" max="10519" width="9" style="74" customWidth="1"/>
    <col min="10520" max="10520" width="10.42578125" style="74" customWidth="1"/>
    <col min="10521" max="10521" width="11.140625" style="74" customWidth="1"/>
    <col min="10522" max="10752" width="9" style="74"/>
    <col min="10753" max="10753" width="88.85546875" style="74" customWidth="1"/>
    <col min="10754" max="10754" width="12.5703125" style="74" customWidth="1"/>
    <col min="10755" max="10755" width="12.7109375" style="74" customWidth="1"/>
    <col min="10756" max="10756" width="9.7109375" style="74" customWidth="1"/>
    <col min="10757" max="10757" width="12" style="74" customWidth="1"/>
    <col min="10758" max="10758" width="10.85546875" style="74" customWidth="1"/>
    <col min="10759" max="10759" width="9.7109375" style="74" customWidth="1"/>
    <col min="10760" max="10760" width="12.42578125" style="74" customWidth="1"/>
    <col min="10761" max="10761" width="10.28515625" style="74" customWidth="1"/>
    <col min="10762" max="10762" width="10.7109375" style="74" customWidth="1"/>
    <col min="10763" max="10763" width="12.5703125" style="74" customWidth="1"/>
    <col min="10764" max="10764" width="9.42578125" style="74" customWidth="1"/>
    <col min="10765" max="10765" width="10" style="74" customWidth="1"/>
    <col min="10766" max="10766" width="12.42578125" style="74" customWidth="1"/>
    <col min="10767" max="10767" width="10.85546875" style="74" customWidth="1"/>
    <col min="10768" max="10768" width="10" style="74" customWidth="1"/>
    <col min="10769" max="10770" width="10.5703125" style="74" customWidth="1"/>
    <col min="10771" max="10771" width="9" style="74" customWidth="1"/>
    <col min="10772" max="10772" width="12.7109375" style="74" customWidth="1"/>
    <col min="10773" max="10773" width="23.28515625" style="74" customWidth="1"/>
    <col min="10774" max="10775" width="9" style="74" customWidth="1"/>
    <col min="10776" max="10776" width="10.42578125" style="74" customWidth="1"/>
    <col min="10777" max="10777" width="11.140625" style="74" customWidth="1"/>
    <col min="10778" max="11008" width="9" style="74"/>
    <col min="11009" max="11009" width="88.85546875" style="74" customWidth="1"/>
    <col min="11010" max="11010" width="12.5703125" style="74" customWidth="1"/>
    <col min="11011" max="11011" width="12.7109375" style="74" customWidth="1"/>
    <col min="11012" max="11012" width="9.7109375" style="74" customWidth="1"/>
    <col min="11013" max="11013" width="12" style="74" customWidth="1"/>
    <col min="11014" max="11014" width="10.85546875" style="74" customWidth="1"/>
    <col min="11015" max="11015" width="9.7109375" style="74" customWidth="1"/>
    <col min="11016" max="11016" width="12.42578125" style="74" customWidth="1"/>
    <col min="11017" max="11017" width="10.28515625" style="74" customWidth="1"/>
    <col min="11018" max="11018" width="10.7109375" style="74" customWidth="1"/>
    <col min="11019" max="11019" width="12.5703125" style="74" customWidth="1"/>
    <col min="11020" max="11020" width="9.42578125" style="74" customWidth="1"/>
    <col min="11021" max="11021" width="10" style="74" customWidth="1"/>
    <col min="11022" max="11022" width="12.42578125" style="74" customWidth="1"/>
    <col min="11023" max="11023" width="10.85546875" style="74" customWidth="1"/>
    <col min="11024" max="11024" width="10" style="74" customWidth="1"/>
    <col min="11025" max="11026" width="10.5703125" style="74" customWidth="1"/>
    <col min="11027" max="11027" width="9" style="74" customWidth="1"/>
    <col min="11028" max="11028" width="12.7109375" style="74" customWidth="1"/>
    <col min="11029" max="11029" width="23.28515625" style="74" customWidth="1"/>
    <col min="11030" max="11031" width="9" style="74" customWidth="1"/>
    <col min="11032" max="11032" width="10.42578125" style="74" customWidth="1"/>
    <col min="11033" max="11033" width="11.140625" style="74" customWidth="1"/>
    <col min="11034" max="11264" width="9" style="74"/>
    <col min="11265" max="11265" width="88.85546875" style="74" customWidth="1"/>
    <col min="11266" max="11266" width="12.5703125" style="74" customWidth="1"/>
    <col min="11267" max="11267" width="12.7109375" style="74" customWidth="1"/>
    <col min="11268" max="11268" width="9.7109375" style="74" customWidth="1"/>
    <col min="11269" max="11269" width="12" style="74" customWidth="1"/>
    <col min="11270" max="11270" width="10.85546875" style="74" customWidth="1"/>
    <col min="11271" max="11271" width="9.7109375" style="74" customWidth="1"/>
    <col min="11272" max="11272" width="12.42578125" style="74" customWidth="1"/>
    <col min="11273" max="11273" width="10.28515625" style="74" customWidth="1"/>
    <col min="11274" max="11274" width="10.7109375" style="74" customWidth="1"/>
    <col min="11275" max="11275" width="12.5703125" style="74" customWidth="1"/>
    <col min="11276" max="11276" width="9.42578125" style="74" customWidth="1"/>
    <col min="11277" max="11277" width="10" style="74" customWidth="1"/>
    <col min="11278" max="11278" width="12.42578125" style="74" customWidth="1"/>
    <col min="11279" max="11279" width="10.85546875" style="74" customWidth="1"/>
    <col min="11280" max="11280" width="10" style="74" customWidth="1"/>
    <col min="11281" max="11282" width="10.5703125" style="74" customWidth="1"/>
    <col min="11283" max="11283" width="9" style="74" customWidth="1"/>
    <col min="11284" max="11284" width="12.7109375" style="74" customWidth="1"/>
    <col min="11285" max="11285" width="23.28515625" style="74" customWidth="1"/>
    <col min="11286" max="11287" width="9" style="74" customWidth="1"/>
    <col min="11288" max="11288" width="10.42578125" style="74" customWidth="1"/>
    <col min="11289" max="11289" width="11.140625" style="74" customWidth="1"/>
    <col min="11290" max="11520" width="9" style="74"/>
    <col min="11521" max="11521" width="88.85546875" style="74" customWidth="1"/>
    <col min="11522" max="11522" width="12.5703125" style="74" customWidth="1"/>
    <col min="11523" max="11523" width="12.7109375" style="74" customWidth="1"/>
    <col min="11524" max="11524" width="9.7109375" style="74" customWidth="1"/>
    <col min="11525" max="11525" width="12" style="74" customWidth="1"/>
    <col min="11526" max="11526" width="10.85546875" style="74" customWidth="1"/>
    <col min="11527" max="11527" width="9.7109375" style="74" customWidth="1"/>
    <col min="11528" max="11528" width="12.42578125" style="74" customWidth="1"/>
    <col min="11529" max="11529" width="10.28515625" style="74" customWidth="1"/>
    <col min="11530" max="11530" width="10.7109375" style="74" customWidth="1"/>
    <col min="11531" max="11531" width="12.5703125" style="74" customWidth="1"/>
    <col min="11532" max="11532" width="9.42578125" style="74" customWidth="1"/>
    <col min="11533" max="11533" width="10" style="74" customWidth="1"/>
    <col min="11534" max="11534" width="12.42578125" style="74" customWidth="1"/>
    <col min="11535" max="11535" width="10.85546875" style="74" customWidth="1"/>
    <col min="11536" max="11536" width="10" style="74" customWidth="1"/>
    <col min="11537" max="11538" width="10.5703125" style="74" customWidth="1"/>
    <col min="11539" max="11539" width="9" style="74" customWidth="1"/>
    <col min="11540" max="11540" width="12.7109375" style="74" customWidth="1"/>
    <col min="11541" max="11541" width="23.28515625" style="74" customWidth="1"/>
    <col min="11542" max="11543" width="9" style="74" customWidth="1"/>
    <col min="11544" max="11544" width="10.42578125" style="74" customWidth="1"/>
    <col min="11545" max="11545" width="11.140625" style="74" customWidth="1"/>
    <col min="11546" max="11776" width="9" style="74"/>
    <col min="11777" max="11777" width="88.85546875" style="74" customWidth="1"/>
    <col min="11778" max="11778" width="12.5703125" style="74" customWidth="1"/>
    <col min="11779" max="11779" width="12.7109375" style="74" customWidth="1"/>
    <col min="11780" max="11780" width="9.7109375" style="74" customWidth="1"/>
    <col min="11781" max="11781" width="12" style="74" customWidth="1"/>
    <col min="11782" max="11782" width="10.85546875" style="74" customWidth="1"/>
    <col min="11783" max="11783" width="9.7109375" style="74" customWidth="1"/>
    <col min="11784" max="11784" width="12.42578125" style="74" customWidth="1"/>
    <col min="11785" max="11785" width="10.28515625" style="74" customWidth="1"/>
    <col min="11786" max="11786" width="10.7109375" style="74" customWidth="1"/>
    <col min="11787" max="11787" width="12.5703125" style="74" customWidth="1"/>
    <col min="11788" max="11788" width="9.42578125" style="74" customWidth="1"/>
    <col min="11789" max="11789" width="10" style="74" customWidth="1"/>
    <col min="11790" max="11790" width="12.42578125" style="74" customWidth="1"/>
    <col min="11791" max="11791" width="10.85546875" style="74" customWidth="1"/>
    <col min="11792" max="11792" width="10" style="74" customWidth="1"/>
    <col min="11793" max="11794" width="10.5703125" style="74" customWidth="1"/>
    <col min="11795" max="11795" width="9" style="74" customWidth="1"/>
    <col min="11796" max="11796" width="12.7109375" style="74" customWidth="1"/>
    <col min="11797" max="11797" width="23.28515625" style="74" customWidth="1"/>
    <col min="11798" max="11799" width="9" style="74" customWidth="1"/>
    <col min="11800" max="11800" width="10.42578125" style="74" customWidth="1"/>
    <col min="11801" max="11801" width="11.140625" style="74" customWidth="1"/>
    <col min="11802" max="12032" width="9" style="74"/>
    <col min="12033" max="12033" width="88.85546875" style="74" customWidth="1"/>
    <col min="12034" max="12034" width="12.5703125" style="74" customWidth="1"/>
    <col min="12035" max="12035" width="12.7109375" style="74" customWidth="1"/>
    <col min="12036" max="12036" width="9.7109375" style="74" customWidth="1"/>
    <col min="12037" max="12037" width="12" style="74" customWidth="1"/>
    <col min="12038" max="12038" width="10.85546875" style="74" customWidth="1"/>
    <col min="12039" max="12039" width="9.7109375" style="74" customWidth="1"/>
    <col min="12040" max="12040" width="12.42578125" style="74" customWidth="1"/>
    <col min="12041" max="12041" width="10.28515625" style="74" customWidth="1"/>
    <col min="12042" max="12042" width="10.7109375" style="74" customWidth="1"/>
    <col min="12043" max="12043" width="12.5703125" style="74" customWidth="1"/>
    <col min="12044" max="12044" width="9.42578125" style="74" customWidth="1"/>
    <col min="12045" max="12045" width="10" style="74" customWidth="1"/>
    <col min="12046" max="12046" width="12.42578125" style="74" customWidth="1"/>
    <col min="12047" max="12047" width="10.85546875" style="74" customWidth="1"/>
    <col min="12048" max="12048" width="10" style="74" customWidth="1"/>
    <col min="12049" max="12050" width="10.5703125" style="74" customWidth="1"/>
    <col min="12051" max="12051" width="9" style="74" customWidth="1"/>
    <col min="12052" max="12052" width="12.7109375" style="74" customWidth="1"/>
    <col min="12053" max="12053" width="23.28515625" style="74" customWidth="1"/>
    <col min="12054" max="12055" width="9" style="74" customWidth="1"/>
    <col min="12056" max="12056" width="10.42578125" style="74" customWidth="1"/>
    <col min="12057" max="12057" width="11.140625" style="74" customWidth="1"/>
    <col min="12058" max="12288" width="9" style="74"/>
    <col min="12289" max="12289" width="88.85546875" style="74" customWidth="1"/>
    <col min="12290" max="12290" width="12.5703125" style="74" customWidth="1"/>
    <col min="12291" max="12291" width="12.7109375" style="74" customWidth="1"/>
    <col min="12292" max="12292" width="9.7109375" style="74" customWidth="1"/>
    <col min="12293" max="12293" width="12" style="74" customWidth="1"/>
    <col min="12294" max="12294" width="10.85546875" style="74" customWidth="1"/>
    <col min="12295" max="12295" width="9.7109375" style="74" customWidth="1"/>
    <col min="12296" max="12296" width="12.42578125" style="74" customWidth="1"/>
    <col min="12297" max="12297" width="10.28515625" style="74" customWidth="1"/>
    <col min="12298" max="12298" width="10.7109375" style="74" customWidth="1"/>
    <col min="12299" max="12299" width="12.5703125" style="74" customWidth="1"/>
    <col min="12300" max="12300" width="9.42578125" style="74" customWidth="1"/>
    <col min="12301" max="12301" width="10" style="74" customWidth="1"/>
    <col min="12302" max="12302" width="12.42578125" style="74" customWidth="1"/>
    <col min="12303" max="12303" width="10.85546875" style="74" customWidth="1"/>
    <col min="12304" max="12304" width="10" style="74" customWidth="1"/>
    <col min="12305" max="12306" width="10.5703125" style="74" customWidth="1"/>
    <col min="12307" max="12307" width="9" style="74" customWidth="1"/>
    <col min="12308" max="12308" width="12.7109375" style="74" customWidth="1"/>
    <col min="12309" max="12309" width="23.28515625" style="74" customWidth="1"/>
    <col min="12310" max="12311" width="9" style="74" customWidth="1"/>
    <col min="12312" max="12312" width="10.42578125" style="74" customWidth="1"/>
    <col min="12313" max="12313" width="11.140625" style="74" customWidth="1"/>
    <col min="12314" max="12544" width="9" style="74"/>
    <col min="12545" max="12545" width="88.85546875" style="74" customWidth="1"/>
    <col min="12546" max="12546" width="12.5703125" style="74" customWidth="1"/>
    <col min="12547" max="12547" width="12.7109375" style="74" customWidth="1"/>
    <col min="12548" max="12548" width="9.7109375" style="74" customWidth="1"/>
    <col min="12549" max="12549" width="12" style="74" customWidth="1"/>
    <col min="12550" max="12550" width="10.85546875" style="74" customWidth="1"/>
    <col min="12551" max="12551" width="9.7109375" style="74" customWidth="1"/>
    <col min="12552" max="12552" width="12.42578125" style="74" customWidth="1"/>
    <col min="12553" max="12553" width="10.28515625" style="74" customWidth="1"/>
    <col min="12554" max="12554" width="10.7109375" style="74" customWidth="1"/>
    <col min="12555" max="12555" width="12.5703125" style="74" customWidth="1"/>
    <col min="12556" max="12556" width="9.42578125" style="74" customWidth="1"/>
    <col min="12557" max="12557" width="10" style="74" customWidth="1"/>
    <col min="12558" max="12558" width="12.42578125" style="74" customWidth="1"/>
    <col min="12559" max="12559" width="10.85546875" style="74" customWidth="1"/>
    <col min="12560" max="12560" width="10" style="74" customWidth="1"/>
    <col min="12561" max="12562" width="10.5703125" style="74" customWidth="1"/>
    <col min="12563" max="12563" width="9" style="74" customWidth="1"/>
    <col min="12564" max="12564" width="12.7109375" style="74" customWidth="1"/>
    <col min="12565" max="12565" width="23.28515625" style="74" customWidth="1"/>
    <col min="12566" max="12567" width="9" style="74" customWidth="1"/>
    <col min="12568" max="12568" width="10.42578125" style="74" customWidth="1"/>
    <col min="12569" max="12569" width="11.140625" style="74" customWidth="1"/>
    <col min="12570" max="12800" width="9" style="74"/>
    <col min="12801" max="12801" width="88.85546875" style="74" customWidth="1"/>
    <col min="12802" max="12802" width="12.5703125" style="74" customWidth="1"/>
    <col min="12803" max="12803" width="12.7109375" style="74" customWidth="1"/>
    <col min="12804" max="12804" width="9.7109375" style="74" customWidth="1"/>
    <col min="12805" max="12805" width="12" style="74" customWidth="1"/>
    <col min="12806" max="12806" width="10.85546875" style="74" customWidth="1"/>
    <col min="12807" max="12807" width="9.7109375" style="74" customWidth="1"/>
    <col min="12808" max="12808" width="12.42578125" style="74" customWidth="1"/>
    <col min="12809" max="12809" width="10.28515625" style="74" customWidth="1"/>
    <col min="12810" max="12810" width="10.7109375" style="74" customWidth="1"/>
    <col min="12811" max="12811" width="12.5703125" style="74" customWidth="1"/>
    <col min="12812" max="12812" width="9.42578125" style="74" customWidth="1"/>
    <col min="12813" max="12813" width="10" style="74" customWidth="1"/>
    <col min="12814" max="12814" width="12.42578125" style="74" customWidth="1"/>
    <col min="12815" max="12815" width="10.85546875" style="74" customWidth="1"/>
    <col min="12816" max="12816" width="10" style="74" customWidth="1"/>
    <col min="12817" max="12818" width="10.5703125" style="74" customWidth="1"/>
    <col min="12819" max="12819" width="9" style="74" customWidth="1"/>
    <col min="12820" max="12820" width="12.7109375" style="74" customWidth="1"/>
    <col min="12821" max="12821" width="23.28515625" style="74" customWidth="1"/>
    <col min="12822" max="12823" width="9" style="74" customWidth="1"/>
    <col min="12824" max="12824" width="10.42578125" style="74" customWidth="1"/>
    <col min="12825" max="12825" width="11.140625" style="74" customWidth="1"/>
    <col min="12826" max="13056" width="9" style="74"/>
    <col min="13057" max="13057" width="88.85546875" style="74" customWidth="1"/>
    <col min="13058" max="13058" width="12.5703125" style="74" customWidth="1"/>
    <col min="13059" max="13059" width="12.7109375" style="74" customWidth="1"/>
    <col min="13060" max="13060" width="9.7109375" style="74" customWidth="1"/>
    <col min="13061" max="13061" width="12" style="74" customWidth="1"/>
    <col min="13062" max="13062" width="10.85546875" style="74" customWidth="1"/>
    <col min="13063" max="13063" width="9.7109375" style="74" customWidth="1"/>
    <col min="13064" max="13064" width="12.42578125" style="74" customWidth="1"/>
    <col min="13065" max="13065" width="10.28515625" style="74" customWidth="1"/>
    <col min="13066" max="13066" width="10.7109375" style="74" customWidth="1"/>
    <col min="13067" max="13067" width="12.5703125" style="74" customWidth="1"/>
    <col min="13068" max="13068" width="9.42578125" style="74" customWidth="1"/>
    <col min="13069" max="13069" width="10" style="74" customWidth="1"/>
    <col min="13070" max="13070" width="12.42578125" style="74" customWidth="1"/>
    <col min="13071" max="13071" width="10.85546875" style="74" customWidth="1"/>
    <col min="13072" max="13072" width="10" style="74" customWidth="1"/>
    <col min="13073" max="13074" width="10.5703125" style="74" customWidth="1"/>
    <col min="13075" max="13075" width="9" style="74" customWidth="1"/>
    <col min="13076" max="13076" width="12.7109375" style="74" customWidth="1"/>
    <col min="13077" max="13077" width="23.28515625" style="74" customWidth="1"/>
    <col min="13078" max="13079" width="9" style="74" customWidth="1"/>
    <col min="13080" max="13080" width="10.42578125" style="74" customWidth="1"/>
    <col min="13081" max="13081" width="11.140625" style="74" customWidth="1"/>
    <col min="13082" max="13312" width="9" style="74"/>
    <col min="13313" max="13313" width="88.85546875" style="74" customWidth="1"/>
    <col min="13314" max="13314" width="12.5703125" style="74" customWidth="1"/>
    <col min="13315" max="13315" width="12.7109375" style="74" customWidth="1"/>
    <col min="13316" max="13316" width="9.7109375" style="74" customWidth="1"/>
    <col min="13317" max="13317" width="12" style="74" customWidth="1"/>
    <col min="13318" max="13318" width="10.85546875" style="74" customWidth="1"/>
    <col min="13319" max="13319" width="9.7109375" style="74" customWidth="1"/>
    <col min="13320" max="13320" width="12.42578125" style="74" customWidth="1"/>
    <col min="13321" max="13321" width="10.28515625" style="74" customWidth="1"/>
    <col min="13322" max="13322" width="10.7109375" style="74" customWidth="1"/>
    <col min="13323" max="13323" width="12.5703125" style="74" customWidth="1"/>
    <col min="13324" max="13324" width="9.42578125" style="74" customWidth="1"/>
    <col min="13325" max="13325" width="10" style="74" customWidth="1"/>
    <col min="13326" max="13326" width="12.42578125" style="74" customWidth="1"/>
    <col min="13327" max="13327" width="10.85546875" style="74" customWidth="1"/>
    <col min="13328" max="13328" width="10" style="74" customWidth="1"/>
    <col min="13329" max="13330" width="10.5703125" style="74" customWidth="1"/>
    <col min="13331" max="13331" width="9" style="74" customWidth="1"/>
    <col min="13332" max="13332" width="12.7109375" style="74" customWidth="1"/>
    <col min="13333" max="13333" width="23.28515625" style="74" customWidth="1"/>
    <col min="13334" max="13335" width="9" style="74" customWidth="1"/>
    <col min="13336" max="13336" width="10.42578125" style="74" customWidth="1"/>
    <col min="13337" max="13337" width="11.140625" style="74" customWidth="1"/>
    <col min="13338" max="13568" width="9" style="74"/>
    <col min="13569" max="13569" width="88.85546875" style="74" customWidth="1"/>
    <col min="13570" max="13570" width="12.5703125" style="74" customWidth="1"/>
    <col min="13571" max="13571" width="12.7109375" style="74" customWidth="1"/>
    <col min="13572" max="13572" width="9.7109375" style="74" customWidth="1"/>
    <col min="13573" max="13573" width="12" style="74" customWidth="1"/>
    <col min="13574" max="13574" width="10.85546875" style="74" customWidth="1"/>
    <col min="13575" max="13575" width="9.7109375" style="74" customWidth="1"/>
    <col min="13576" max="13576" width="12.42578125" style="74" customWidth="1"/>
    <col min="13577" max="13577" width="10.28515625" style="74" customWidth="1"/>
    <col min="13578" max="13578" width="10.7109375" style="74" customWidth="1"/>
    <col min="13579" max="13579" width="12.5703125" style="74" customWidth="1"/>
    <col min="13580" max="13580" width="9.42578125" style="74" customWidth="1"/>
    <col min="13581" max="13581" width="10" style="74" customWidth="1"/>
    <col min="13582" max="13582" width="12.42578125" style="74" customWidth="1"/>
    <col min="13583" max="13583" width="10.85546875" style="74" customWidth="1"/>
    <col min="13584" max="13584" width="10" style="74" customWidth="1"/>
    <col min="13585" max="13586" width="10.5703125" style="74" customWidth="1"/>
    <col min="13587" max="13587" width="9" style="74" customWidth="1"/>
    <col min="13588" max="13588" width="12.7109375" style="74" customWidth="1"/>
    <col min="13589" max="13589" width="23.28515625" style="74" customWidth="1"/>
    <col min="13590" max="13591" width="9" style="74" customWidth="1"/>
    <col min="13592" max="13592" width="10.42578125" style="74" customWidth="1"/>
    <col min="13593" max="13593" width="11.140625" style="74" customWidth="1"/>
    <col min="13594" max="13824" width="9" style="74"/>
    <col min="13825" max="13825" width="88.85546875" style="74" customWidth="1"/>
    <col min="13826" max="13826" width="12.5703125" style="74" customWidth="1"/>
    <col min="13827" max="13827" width="12.7109375" style="74" customWidth="1"/>
    <col min="13828" max="13828" width="9.7109375" style="74" customWidth="1"/>
    <col min="13829" max="13829" width="12" style="74" customWidth="1"/>
    <col min="13830" max="13830" width="10.85546875" style="74" customWidth="1"/>
    <col min="13831" max="13831" width="9.7109375" style="74" customWidth="1"/>
    <col min="13832" max="13832" width="12.42578125" style="74" customWidth="1"/>
    <col min="13833" max="13833" width="10.28515625" style="74" customWidth="1"/>
    <col min="13834" max="13834" width="10.7109375" style="74" customWidth="1"/>
    <col min="13835" max="13835" width="12.5703125" style="74" customWidth="1"/>
    <col min="13836" max="13836" width="9.42578125" style="74" customWidth="1"/>
    <col min="13837" max="13837" width="10" style="74" customWidth="1"/>
    <col min="13838" max="13838" width="12.42578125" style="74" customWidth="1"/>
    <col min="13839" max="13839" width="10.85546875" style="74" customWidth="1"/>
    <col min="13840" max="13840" width="10" style="74" customWidth="1"/>
    <col min="13841" max="13842" width="10.5703125" style="74" customWidth="1"/>
    <col min="13843" max="13843" width="9" style="74" customWidth="1"/>
    <col min="13844" max="13844" width="12.7109375" style="74" customWidth="1"/>
    <col min="13845" max="13845" width="23.28515625" style="74" customWidth="1"/>
    <col min="13846" max="13847" width="9" style="74" customWidth="1"/>
    <col min="13848" max="13848" width="10.42578125" style="74" customWidth="1"/>
    <col min="13849" max="13849" width="11.140625" style="74" customWidth="1"/>
    <col min="13850" max="14080" width="9" style="74"/>
    <col min="14081" max="14081" width="88.85546875" style="74" customWidth="1"/>
    <col min="14082" max="14082" width="12.5703125" style="74" customWidth="1"/>
    <col min="14083" max="14083" width="12.7109375" style="74" customWidth="1"/>
    <col min="14084" max="14084" width="9.7109375" style="74" customWidth="1"/>
    <col min="14085" max="14085" width="12" style="74" customWidth="1"/>
    <col min="14086" max="14086" width="10.85546875" style="74" customWidth="1"/>
    <col min="14087" max="14087" width="9.7109375" style="74" customWidth="1"/>
    <col min="14088" max="14088" width="12.42578125" style="74" customWidth="1"/>
    <col min="14089" max="14089" width="10.28515625" style="74" customWidth="1"/>
    <col min="14090" max="14090" width="10.7109375" style="74" customWidth="1"/>
    <col min="14091" max="14091" width="12.5703125" style="74" customWidth="1"/>
    <col min="14092" max="14092" width="9.42578125" style="74" customWidth="1"/>
    <col min="14093" max="14093" width="10" style="74" customWidth="1"/>
    <col min="14094" max="14094" width="12.42578125" style="74" customWidth="1"/>
    <col min="14095" max="14095" width="10.85546875" style="74" customWidth="1"/>
    <col min="14096" max="14096" width="10" style="74" customWidth="1"/>
    <col min="14097" max="14098" width="10.5703125" style="74" customWidth="1"/>
    <col min="14099" max="14099" width="9" style="74" customWidth="1"/>
    <col min="14100" max="14100" width="12.7109375" style="74" customWidth="1"/>
    <col min="14101" max="14101" width="23.28515625" style="74" customWidth="1"/>
    <col min="14102" max="14103" width="9" style="74" customWidth="1"/>
    <col min="14104" max="14104" width="10.42578125" style="74" customWidth="1"/>
    <col min="14105" max="14105" width="11.140625" style="74" customWidth="1"/>
    <col min="14106" max="14336" width="9" style="74"/>
    <col min="14337" max="14337" width="88.85546875" style="74" customWidth="1"/>
    <col min="14338" max="14338" width="12.5703125" style="74" customWidth="1"/>
    <col min="14339" max="14339" width="12.7109375" style="74" customWidth="1"/>
    <col min="14340" max="14340" width="9.7109375" style="74" customWidth="1"/>
    <col min="14341" max="14341" width="12" style="74" customWidth="1"/>
    <col min="14342" max="14342" width="10.85546875" style="74" customWidth="1"/>
    <col min="14343" max="14343" width="9.7109375" style="74" customWidth="1"/>
    <col min="14344" max="14344" width="12.42578125" style="74" customWidth="1"/>
    <col min="14345" max="14345" width="10.28515625" style="74" customWidth="1"/>
    <col min="14346" max="14346" width="10.7109375" style="74" customWidth="1"/>
    <col min="14347" max="14347" width="12.5703125" style="74" customWidth="1"/>
    <col min="14348" max="14348" width="9.42578125" style="74" customWidth="1"/>
    <col min="14349" max="14349" width="10" style="74" customWidth="1"/>
    <col min="14350" max="14350" width="12.42578125" style="74" customWidth="1"/>
    <col min="14351" max="14351" width="10.85546875" style="74" customWidth="1"/>
    <col min="14352" max="14352" width="10" style="74" customWidth="1"/>
    <col min="14353" max="14354" width="10.5703125" style="74" customWidth="1"/>
    <col min="14355" max="14355" width="9" style="74" customWidth="1"/>
    <col min="14356" max="14356" width="12.7109375" style="74" customWidth="1"/>
    <col min="14357" max="14357" width="23.28515625" style="74" customWidth="1"/>
    <col min="14358" max="14359" width="9" style="74" customWidth="1"/>
    <col min="14360" max="14360" width="10.42578125" style="74" customWidth="1"/>
    <col min="14361" max="14361" width="11.140625" style="74" customWidth="1"/>
    <col min="14362" max="14592" width="9" style="74"/>
    <col min="14593" max="14593" width="88.85546875" style="74" customWidth="1"/>
    <col min="14594" max="14594" width="12.5703125" style="74" customWidth="1"/>
    <col min="14595" max="14595" width="12.7109375" style="74" customWidth="1"/>
    <col min="14596" max="14596" width="9.7109375" style="74" customWidth="1"/>
    <col min="14597" max="14597" width="12" style="74" customWidth="1"/>
    <col min="14598" max="14598" width="10.85546875" style="74" customWidth="1"/>
    <col min="14599" max="14599" width="9.7109375" style="74" customWidth="1"/>
    <col min="14600" max="14600" width="12.42578125" style="74" customWidth="1"/>
    <col min="14601" max="14601" width="10.28515625" style="74" customWidth="1"/>
    <col min="14602" max="14602" width="10.7109375" style="74" customWidth="1"/>
    <col min="14603" max="14603" width="12.5703125" style="74" customWidth="1"/>
    <col min="14604" max="14604" width="9.42578125" style="74" customWidth="1"/>
    <col min="14605" max="14605" width="10" style="74" customWidth="1"/>
    <col min="14606" max="14606" width="12.42578125" style="74" customWidth="1"/>
    <col min="14607" max="14607" width="10.85546875" style="74" customWidth="1"/>
    <col min="14608" max="14608" width="10" style="74" customWidth="1"/>
    <col min="14609" max="14610" width="10.5703125" style="74" customWidth="1"/>
    <col min="14611" max="14611" width="9" style="74" customWidth="1"/>
    <col min="14612" max="14612" width="12.7109375" style="74" customWidth="1"/>
    <col min="14613" max="14613" width="23.28515625" style="74" customWidth="1"/>
    <col min="14614" max="14615" width="9" style="74" customWidth="1"/>
    <col min="14616" max="14616" width="10.42578125" style="74" customWidth="1"/>
    <col min="14617" max="14617" width="11.140625" style="74" customWidth="1"/>
    <col min="14618" max="14848" width="9" style="74"/>
    <col min="14849" max="14849" width="88.85546875" style="74" customWidth="1"/>
    <col min="14850" max="14850" width="12.5703125" style="74" customWidth="1"/>
    <col min="14851" max="14851" width="12.7109375" style="74" customWidth="1"/>
    <col min="14852" max="14852" width="9.7109375" style="74" customWidth="1"/>
    <col min="14853" max="14853" width="12" style="74" customWidth="1"/>
    <col min="14854" max="14854" width="10.85546875" style="74" customWidth="1"/>
    <col min="14855" max="14855" width="9.7109375" style="74" customWidth="1"/>
    <col min="14856" max="14856" width="12.42578125" style="74" customWidth="1"/>
    <col min="14857" max="14857" width="10.28515625" style="74" customWidth="1"/>
    <col min="14858" max="14858" width="10.7109375" style="74" customWidth="1"/>
    <col min="14859" max="14859" width="12.5703125" style="74" customWidth="1"/>
    <col min="14860" max="14860" width="9.42578125" style="74" customWidth="1"/>
    <col min="14861" max="14861" width="10" style="74" customWidth="1"/>
    <col min="14862" max="14862" width="12.42578125" style="74" customWidth="1"/>
    <col min="14863" max="14863" width="10.85546875" style="74" customWidth="1"/>
    <col min="14864" max="14864" width="10" style="74" customWidth="1"/>
    <col min="14865" max="14866" width="10.5703125" style="74" customWidth="1"/>
    <col min="14867" max="14867" width="9" style="74" customWidth="1"/>
    <col min="14868" max="14868" width="12.7109375" style="74" customWidth="1"/>
    <col min="14869" max="14869" width="23.28515625" style="74" customWidth="1"/>
    <col min="14870" max="14871" width="9" style="74" customWidth="1"/>
    <col min="14872" max="14872" width="10.42578125" style="74" customWidth="1"/>
    <col min="14873" max="14873" width="11.140625" style="74" customWidth="1"/>
    <col min="14874" max="15104" width="9" style="74"/>
    <col min="15105" max="15105" width="88.85546875" style="74" customWidth="1"/>
    <col min="15106" max="15106" width="12.5703125" style="74" customWidth="1"/>
    <col min="15107" max="15107" width="12.7109375" style="74" customWidth="1"/>
    <col min="15108" max="15108" width="9.7109375" style="74" customWidth="1"/>
    <col min="15109" max="15109" width="12" style="74" customWidth="1"/>
    <col min="15110" max="15110" width="10.85546875" style="74" customWidth="1"/>
    <col min="15111" max="15111" width="9.7109375" style="74" customWidth="1"/>
    <col min="15112" max="15112" width="12.42578125" style="74" customWidth="1"/>
    <col min="15113" max="15113" width="10.28515625" style="74" customWidth="1"/>
    <col min="15114" max="15114" width="10.7109375" style="74" customWidth="1"/>
    <col min="15115" max="15115" width="12.5703125" style="74" customWidth="1"/>
    <col min="15116" max="15116" width="9.42578125" style="74" customWidth="1"/>
    <col min="15117" max="15117" width="10" style="74" customWidth="1"/>
    <col min="15118" max="15118" width="12.42578125" style="74" customWidth="1"/>
    <col min="15119" max="15119" width="10.85546875" style="74" customWidth="1"/>
    <col min="15120" max="15120" width="10" style="74" customWidth="1"/>
    <col min="15121" max="15122" width="10.5703125" style="74" customWidth="1"/>
    <col min="15123" max="15123" width="9" style="74" customWidth="1"/>
    <col min="15124" max="15124" width="12.7109375" style="74" customWidth="1"/>
    <col min="15125" max="15125" width="23.28515625" style="74" customWidth="1"/>
    <col min="15126" max="15127" width="9" style="74" customWidth="1"/>
    <col min="15128" max="15128" width="10.42578125" style="74" customWidth="1"/>
    <col min="15129" max="15129" width="11.140625" style="74" customWidth="1"/>
    <col min="15130" max="15360" width="9" style="74"/>
    <col min="15361" max="15361" width="88.85546875" style="74" customWidth="1"/>
    <col min="15362" max="15362" width="12.5703125" style="74" customWidth="1"/>
    <col min="15363" max="15363" width="12.7109375" style="74" customWidth="1"/>
    <col min="15364" max="15364" width="9.7109375" style="74" customWidth="1"/>
    <col min="15365" max="15365" width="12" style="74" customWidth="1"/>
    <col min="15366" max="15366" width="10.85546875" style="74" customWidth="1"/>
    <col min="15367" max="15367" width="9.7109375" style="74" customWidth="1"/>
    <col min="15368" max="15368" width="12.42578125" style="74" customWidth="1"/>
    <col min="15369" max="15369" width="10.28515625" style="74" customWidth="1"/>
    <col min="15370" max="15370" width="10.7109375" style="74" customWidth="1"/>
    <col min="15371" max="15371" width="12.5703125" style="74" customWidth="1"/>
    <col min="15372" max="15372" width="9.42578125" style="74" customWidth="1"/>
    <col min="15373" max="15373" width="10" style="74" customWidth="1"/>
    <col min="15374" max="15374" width="12.42578125" style="74" customWidth="1"/>
    <col min="15375" max="15375" width="10.85546875" style="74" customWidth="1"/>
    <col min="15376" max="15376" width="10" style="74" customWidth="1"/>
    <col min="15377" max="15378" width="10.5703125" style="74" customWidth="1"/>
    <col min="15379" max="15379" width="9" style="74" customWidth="1"/>
    <col min="15380" max="15380" width="12.7109375" style="74" customWidth="1"/>
    <col min="15381" max="15381" width="23.28515625" style="74" customWidth="1"/>
    <col min="15382" max="15383" width="9" style="74" customWidth="1"/>
    <col min="15384" max="15384" width="10.42578125" style="74" customWidth="1"/>
    <col min="15385" max="15385" width="11.140625" style="74" customWidth="1"/>
    <col min="15386" max="15616" width="9" style="74"/>
    <col min="15617" max="15617" width="88.85546875" style="74" customWidth="1"/>
    <col min="15618" max="15618" width="12.5703125" style="74" customWidth="1"/>
    <col min="15619" max="15619" width="12.7109375" style="74" customWidth="1"/>
    <col min="15620" max="15620" width="9.7109375" style="74" customWidth="1"/>
    <col min="15621" max="15621" width="12" style="74" customWidth="1"/>
    <col min="15622" max="15622" width="10.85546875" style="74" customWidth="1"/>
    <col min="15623" max="15623" width="9.7109375" style="74" customWidth="1"/>
    <col min="15624" max="15624" width="12.42578125" style="74" customWidth="1"/>
    <col min="15625" max="15625" width="10.28515625" style="74" customWidth="1"/>
    <col min="15626" max="15626" width="10.7109375" style="74" customWidth="1"/>
    <col min="15627" max="15627" width="12.5703125" style="74" customWidth="1"/>
    <col min="15628" max="15628" width="9.42578125" style="74" customWidth="1"/>
    <col min="15629" max="15629" width="10" style="74" customWidth="1"/>
    <col min="15630" max="15630" width="12.42578125" style="74" customWidth="1"/>
    <col min="15631" max="15631" width="10.85546875" style="74" customWidth="1"/>
    <col min="15632" max="15632" width="10" style="74" customWidth="1"/>
    <col min="15633" max="15634" width="10.5703125" style="74" customWidth="1"/>
    <col min="15635" max="15635" width="9" style="74" customWidth="1"/>
    <col min="15636" max="15636" width="12.7109375" style="74" customWidth="1"/>
    <col min="15637" max="15637" width="23.28515625" style="74" customWidth="1"/>
    <col min="15638" max="15639" width="9" style="74" customWidth="1"/>
    <col min="15640" max="15640" width="10.42578125" style="74" customWidth="1"/>
    <col min="15641" max="15641" width="11.140625" style="74" customWidth="1"/>
    <col min="15642" max="15872" width="9" style="74"/>
    <col min="15873" max="15873" width="88.85546875" style="74" customWidth="1"/>
    <col min="15874" max="15874" width="12.5703125" style="74" customWidth="1"/>
    <col min="15875" max="15875" width="12.7109375" style="74" customWidth="1"/>
    <col min="15876" max="15876" width="9.7109375" style="74" customWidth="1"/>
    <col min="15877" max="15877" width="12" style="74" customWidth="1"/>
    <col min="15878" max="15878" width="10.85546875" style="74" customWidth="1"/>
    <col min="15879" max="15879" width="9.7109375" style="74" customWidth="1"/>
    <col min="15880" max="15880" width="12.42578125" style="74" customWidth="1"/>
    <col min="15881" max="15881" width="10.28515625" style="74" customWidth="1"/>
    <col min="15882" max="15882" width="10.7109375" style="74" customWidth="1"/>
    <col min="15883" max="15883" width="12.5703125" style="74" customWidth="1"/>
    <col min="15884" max="15884" width="9.42578125" style="74" customWidth="1"/>
    <col min="15885" max="15885" width="10" style="74" customWidth="1"/>
    <col min="15886" max="15886" width="12.42578125" style="74" customWidth="1"/>
    <col min="15887" max="15887" width="10.85546875" style="74" customWidth="1"/>
    <col min="15888" max="15888" width="10" style="74" customWidth="1"/>
    <col min="15889" max="15890" width="10.5703125" style="74" customWidth="1"/>
    <col min="15891" max="15891" width="9" style="74" customWidth="1"/>
    <col min="15892" max="15892" width="12.7109375" style="74" customWidth="1"/>
    <col min="15893" max="15893" width="23.28515625" style="74" customWidth="1"/>
    <col min="15894" max="15895" width="9" style="74" customWidth="1"/>
    <col min="15896" max="15896" width="10.42578125" style="74" customWidth="1"/>
    <col min="15897" max="15897" width="11.140625" style="74" customWidth="1"/>
    <col min="15898" max="16128" width="9" style="74"/>
    <col min="16129" max="16129" width="88.85546875" style="74" customWidth="1"/>
    <col min="16130" max="16130" width="12.5703125" style="74" customWidth="1"/>
    <col min="16131" max="16131" width="12.7109375" style="74" customWidth="1"/>
    <col min="16132" max="16132" width="9.7109375" style="74" customWidth="1"/>
    <col min="16133" max="16133" width="12" style="74" customWidth="1"/>
    <col min="16134" max="16134" width="10.85546875" style="74" customWidth="1"/>
    <col min="16135" max="16135" width="9.7109375" style="74" customWidth="1"/>
    <col min="16136" max="16136" width="12.42578125" style="74" customWidth="1"/>
    <col min="16137" max="16137" width="10.28515625" style="74" customWidth="1"/>
    <col min="16138" max="16138" width="10.7109375" style="74" customWidth="1"/>
    <col min="16139" max="16139" width="12.5703125" style="74" customWidth="1"/>
    <col min="16140" max="16140" width="9.42578125" style="74" customWidth="1"/>
    <col min="16141" max="16141" width="10" style="74" customWidth="1"/>
    <col min="16142" max="16142" width="12.42578125" style="74" customWidth="1"/>
    <col min="16143" max="16143" width="10.85546875" style="74" customWidth="1"/>
    <col min="16144" max="16144" width="10" style="74" customWidth="1"/>
    <col min="16145" max="16146" width="10.5703125" style="74" customWidth="1"/>
    <col min="16147" max="16147" width="9" style="74" customWidth="1"/>
    <col min="16148" max="16148" width="12.7109375" style="74" customWidth="1"/>
    <col min="16149" max="16149" width="23.28515625" style="74" customWidth="1"/>
    <col min="16150" max="16151" width="9" style="74" customWidth="1"/>
    <col min="16152" max="16152" width="10.42578125" style="74" customWidth="1"/>
    <col min="16153" max="16153" width="11.140625" style="74" customWidth="1"/>
    <col min="16154" max="16384" width="9" style="74"/>
  </cols>
  <sheetData>
    <row r="1" spans="1:42" ht="25.5" customHeight="1" x14ac:dyDescent="0.35">
      <c r="A1" s="1245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11"/>
      <c r="R1" s="111"/>
      <c r="S1" s="111"/>
      <c r="T1" s="111"/>
    </row>
    <row r="2" spans="1:42" ht="28.5" customHeight="1" x14ac:dyDescent="0.35">
      <c r="A2" s="1317" t="s">
        <v>80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42" ht="37.5" customHeight="1" x14ac:dyDescent="0.35">
      <c r="A3" s="1318" t="s">
        <v>81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1:42" ht="33" customHeight="1" x14ac:dyDescent="0.35">
      <c r="A4" s="1248" t="s">
        <v>99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/>
      <c r="Q4" s="280"/>
      <c r="R4" s="280"/>
    </row>
    <row r="5" spans="1:42" ht="25.5" customHeight="1" thickBot="1" x14ac:dyDescent="0.4">
      <c r="A5" s="112"/>
    </row>
    <row r="6" spans="1:42" ht="42" customHeight="1" thickBot="1" x14ac:dyDescent="0.4">
      <c r="A6" s="1319" t="s">
        <v>7</v>
      </c>
      <c r="B6" s="1315" t="s">
        <v>0</v>
      </c>
      <c r="C6" s="1315"/>
      <c r="D6" s="1315"/>
      <c r="E6" s="1315" t="s">
        <v>1</v>
      </c>
      <c r="F6" s="1315"/>
      <c r="G6" s="1315"/>
      <c r="H6" s="1315" t="s">
        <v>2</v>
      </c>
      <c r="I6" s="1315"/>
      <c r="J6" s="1315"/>
      <c r="K6" s="1315" t="s">
        <v>3</v>
      </c>
      <c r="L6" s="1315"/>
      <c r="M6" s="1315"/>
      <c r="N6" s="1320" t="s">
        <v>22</v>
      </c>
      <c r="O6" s="1320"/>
      <c r="P6" s="1320"/>
      <c r="Q6" s="113"/>
      <c r="R6" s="113"/>
    </row>
    <row r="7" spans="1:42" ht="62.25" customHeight="1" thickBot="1" x14ac:dyDescent="0.4">
      <c r="A7" s="1319"/>
      <c r="B7" s="114" t="s">
        <v>16</v>
      </c>
      <c r="C7" s="114" t="s">
        <v>17</v>
      </c>
      <c r="D7" s="115" t="s">
        <v>4</v>
      </c>
      <c r="E7" s="114" t="s">
        <v>16</v>
      </c>
      <c r="F7" s="114" t="s">
        <v>17</v>
      </c>
      <c r="G7" s="115" t="s">
        <v>4</v>
      </c>
      <c r="H7" s="114" t="s">
        <v>16</v>
      </c>
      <c r="I7" s="114" t="s">
        <v>17</v>
      </c>
      <c r="J7" s="115" t="s">
        <v>4</v>
      </c>
      <c r="K7" s="114" t="s">
        <v>16</v>
      </c>
      <c r="L7" s="114" t="s">
        <v>17</v>
      </c>
      <c r="M7" s="115" t="s">
        <v>4</v>
      </c>
      <c r="N7" s="114" t="s">
        <v>16</v>
      </c>
      <c r="O7" s="114" t="s">
        <v>17</v>
      </c>
      <c r="P7" s="185" t="s">
        <v>4</v>
      </c>
      <c r="Q7" s="113"/>
      <c r="R7" s="113"/>
    </row>
    <row r="8" spans="1:42" ht="27" hidden="1" customHeight="1" x14ac:dyDescent="0.35">
      <c r="A8" s="99"/>
      <c r="B8" s="100"/>
      <c r="C8" s="101"/>
      <c r="D8" s="102"/>
      <c r="E8" s="100"/>
      <c r="F8" s="101"/>
      <c r="G8" s="102"/>
      <c r="H8" s="100"/>
      <c r="I8" s="101"/>
      <c r="J8" s="102"/>
      <c r="K8" s="103"/>
      <c r="L8" s="101"/>
      <c r="M8" s="102"/>
      <c r="N8" s="104"/>
      <c r="O8" s="105"/>
      <c r="P8" s="186"/>
      <c r="Q8" s="113"/>
      <c r="R8" s="113"/>
    </row>
    <row r="9" spans="1:42" ht="34.5" customHeight="1" x14ac:dyDescent="0.35">
      <c r="A9" s="187" t="s">
        <v>13</v>
      </c>
      <c r="B9" s="316"/>
      <c r="C9" s="317"/>
      <c r="D9" s="318"/>
      <c r="E9" s="319"/>
      <c r="F9" s="317"/>
      <c r="G9" s="320"/>
      <c r="H9" s="316"/>
      <c r="I9" s="317"/>
      <c r="J9" s="318"/>
      <c r="K9" s="319"/>
      <c r="L9" s="317"/>
      <c r="M9" s="320"/>
      <c r="N9" s="321"/>
      <c r="O9" s="317"/>
      <c r="P9" s="945"/>
      <c r="Q9" s="113"/>
      <c r="R9" s="113"/>
    </row>
    <row r="10" spans="1:42" s="116" customFormat="1" ht="26.25" x14ac:dyDescent="0.35">
      <c r="A10" s="188" t="s">
        <v>83</v>
      </c>
      <c r="B10" s="189">
        <f>B14</f>
        <v>0</v>
      </c>
      <c r="C10" s="189">
        <f t="shared" ref="C10:N10" si="0">C14</f>
        <v>108</v>
      </c>
      <c r="D10" s="189">
        <f t="shared" si="0"/>
        <v>108</v>
      </c>
      <c r="E10" s="189">
        <f t="shared" si="0"/>
        <v>0</v>
      </c>
      <c r="F10" s="189">
        <f t="shared" si="0"/>
        <v>58</v>
      </c>
      <c r="G10" s="189">
        <f t="shared" si="0"/>
        <v>58</v>
      </c>
      <c r="H10" s="189">
        <f t="shared" si="0"/>
        <v>0</v>
      </c>
      <c r="I10" s="189">
        <f t="shared" si="0"/>
        <v>0</v>
      </c>
      <c r="J10" s="189">
        <f t="shared" si="0"/>
        <v>0</v>
      </c>
      <c r="K10" s="189">
        <f t="shared" si="0"/>
        <v>0</v>
      </c>
      <c r="L10" s="189">
        <f t="shared" si="0"/>
        <v>0</v>
      </c>
      <c r="M10" s="189">
        <f t="shared" si="0"/>
        <v>0</v>
      </c>
      <c r="N10" s="189">
        <f t="shared" si="0"/>
        <v>0</v>
      </c>
      <c r="O10" s="189">
        <f>C10+F10+I10+L10</f>
        <v>166</v>
      </c>
      <c r="P10" s="946">
        <f>N10+O10</f>
        <v>166</v>
      </c>
      <c r="Q10" s="113"/>
      <c r="R10" s="113"/>
    </row>
    <row r="11" spans="1:42" s="116" customFormat="1" ht="26.25" x14ac:dyDescent="0.35">
      <c r="A11" s="500" t="s">
        <v>87</v>
      </c>
      <c r="B11" s="194">
        <v>0</v>
      </c>
      <c r="C11" s="195">
        <v>67</v>
      </c>
      <c r="D11" s="196">
        <v>67</v>
      </c>
      <c r="E11" s="197">
        <v>0</v>
      </c>
      <c r="F11" s="195">
        <v>58</v>
      </c>
      <c r="G11" s="196">
        <f>E11+F11</f>
        <v>58</v>
      </c>
      <c r="H11" s="194">
        <f>'[1]Спец средн звена ДО'!H10</f>
        <v>0</v>
      </c>
      <c r="I11" s="195">
        <f>'[1]Спец средн звена ДО'!I10</f>
        <v>0</v>
      </c>
      <c r="J11" s="196">
        <f>'[1]Спец средн звена ДО'!J10</f>
        <v>0</v>
      </c>
      <c r="K11" s="197">
        <f>'[1]Спец средн звена ДО'!K10</f>
        <v>0</v>
      </c>
      <c r="L11" s="195">
        <f>'[1]Спец средн звена ДО'!L10</f>
        <v>0</v>
      </c>
      <c r="M11" s="194">
        <f>'[1]Спец средн звена ДО'!M10</f>
        <v>0</v>
      </c>
      <c r="N11" s="198">
        <f>'[1]Спец средн звена ДО'!N10</f>
        <v>0</v>
      </c>
      <c r="O11" s="189">
        <f t="shared" ref="O11:O13" si="1">C11+F11+I11+L11</f>
        <v>125</v>
      </c>
      <c r="P11" s="946">
        <f t="shared" ref="P11:P13" si="2">N11+O11</f>
        <v>125</v>
      </c>
      <c r="Q11" s="113"/>
      <c r="R11" s="113"/>
    </row>
    <row r="12" spans="1:42" ht="25.5" customHeight="1" x14ac:dyDescent="0.35">
      <c r="A12" s="203" t="s">
        <v>88</v>
      </c>
      <c r="B12" s="194">
        <v>0</v>
      </c>
      <c r="C12" s="195">
        <v>27</v>
      </c>
      <c r="D12" s="196">
        <v>27</v>
      </c>
      <c r="E12" s="197">
        <v>0</v>
      </c>
      <c r="F12" s="195">
        <v>0</v>
      </c>
      <c r="G12" s="196">
        <f>E12+F12</f>
        <v>0</v>
      </c>
      <c r="H12" s="194">
        <f>'[1]Спец средн звена ДО'!H11</f>
        <v>0</v>
      </c>
      <c r="I12" s="195">
        <f>'[1]Спец средн звена ДО'!I11</f>
        <v>0</v>
      </c>
      <c r="J12" s="196">
        <f>'[1]Спец средн звена ДО'!J11</f>
        <v>0</v>
      </c>
      <c r="K12" s="197">
        <f>'[1]Спец средн звена ДО'!K11</f>
        <v>0</v>
      </c>
      <c r="L12" s="195">
        <f>'[1]Спец средн звена ДО'!L11</f>
        <v>0</v>
      </c>
      <c r="M12" s="194">
        <f>'[1]Спец средн звена ДО'!M11</f>
        <v>0</v>
      </c>
      <c r="N12" s="198">
        <f>'[1]Спец средн звена ДО'!N11</f>
        <v>0</v>
      </c>
      <c r="O12" s="189">
        <f t="shared" si="1"/>
        <v>27</v>
      </c>
      <c r="P12" s="946">
        <f t="shared" si="2"/>
        <v>27</v>
      </c>
      <c r="Q12" s="106"/>
      <c r="R12" s="106"/>
    </row>
    <row r="13" spans="1:42" ht="25.5" customHeight="1" thickBot="1" x14ac:dyDescent="0.4">
      <c r="A13" s="203" t="s">
        <v>89</v>
      </c>
      <c r="B13" s="194">
        <v>0</v>
      </c>
      <c r="C13" s="195">
        <v>14</v>
      </c>
      <c r="D13" s="196">
        <f>B13+C13</f>
        <v>14</v>
      </c>
      <c r="E13" s="197">
        <v>0</v>
      </c>
      <c r="F13" s="195">
        <v>0</v>
      </c>
      <c r="G13" s="196">
        <f>E13+F13</f>
        <v>0</v>
      </c>
      <c r="H13" s="194">
        <f>'[1]Спец средн звена ДО'!H12</f>
        <v>0</v>
      </c>
      <c r="I13" s="195">
        <f>'[1]Спец средн звена ДО'!I12</f>
        <v>0</v>
      </c>
      <c r="J13" s="196">
        <f>'[1]Спец средн звена ДО'!J12</f>
        <v>0</v>
      </c>
      <c r="K13" s="197">
        <f>'[1]Спец средн звена ДО'!K12</f>
        <v>0</v>
      </c>
      <c r="L13" s="195">
        <f>'[1]Спец средн звена ДО'!L12</f>
        <v>0</v>
      </c>
      <c r="M13" s="194">
        <f>'[1]Спец средн звена ДО'!M12</f>
        <v>0</v>
      </c>
      <c r="N13" s="198">
        <f>'[1]Спец средн звена ДО'!N12</f>
        <v>0</v>
      </c>
      <c r="O13" s="189">
        <f t="shared" si="1"/>
        <v>14</v>
      </c>
      <c r="P13" s="946">
        <f t="shared" si="2"/>
        <v>14</v>
      </c>
      <c r="Q13" s="106"/>
      <c r="R13" s="106"/>
    </row>
    <row r="14" spans="1:42" ht="26.25" thickBot="1" x14ac:dyDescent="0.4">
      <c r="A14" s="204" t="s">
        <v>10</v>
      </c>
      <c r="B14" s="205">
        <f t="shared" ref="B14:P14" si="3">SUM(B11:B13)</f>
        <v>0</v>
      </c>
      <c r="C14" s="205">
        <f t="shared" si="3"/>
        <v>108</v>
      </c>
      <c r="D14" s="205">
        <f t="shared" si="3"/>
        <v>108</v>
      </c>
      <c r="E14" s="205">
        <f t="shared" si="3"/>
        <v>0</v>
      </c>
      <c r="F14" s="205">
        <f t="shared" si="3"/>
        <v>58</v>
      </c>
      <c r="G14" s="205">
        <f t="shared" si="3"/>
        <v>58</v>
      </c>
      <c r="H14" s="205">
        <f t="shared" si="3"/>
        <v>0</v>
      </c>
      <c r="I14" s="205">
        <f t="shared" si="3"/>
        <v>0</v>
      </c>
      <c r="J14" s="205">
        <f t="shared" si="3"/>
        <v>0</v>
      </c>
      <c r="K14" s="205">
        <f t="shared" si="3"/>
        <v>0</v>
      </c>
      <c r="L14" s="205">
        <f t="shared" si="3"/>
        <v>0</v>
      </c>
      <c r="M14" s="205">
        <f t="shared" si="3"/>
        <v>0</v>
      </c>
      <c r="N14" s="205">
        <f t="shared" si="3"/>
        <v>0</v>
      </c>
      <c r="O14" s="205">
        <f t="shared" si="3"/>
        <v>166</v>
      </c>
      <c r="P14" s="859">
        <f t="shared" si="3"/>
        <v>166</v>
      </c>
      <c r="Q14" s="106"/>
      <c r="R14" s="106"/>
    </row>
    <row r="15" spans="1:42" ht="26.25" thickBot="1" x14ac:dyDescent="0.4">
      <c r="A15" s="204" t="s">
        <v>14</v>
      </c>
      <c r="B15" s="206"/>
      <c r="C15" s="207"/>
      <c r="D15" s="208"/>
      <c r="E15" s="209"/>
      <c r="F15" s="209"/>
      <c r="G15" s="210"/>
      <c r="H15" s="211"/>
      <c r="I15" s="209"/>
      <c r="J15" s="212"/>
      <c r="K15" s="209"/>
      <c r="L15" s="209"/>
      <c r="M15" s="212"/>
      <c r="N15" s="213"/>
      <c r="O15" s="207"/>
      <c r="P15" s="212"/>
      <c r="Q15" s="106"/>
      <c r="R15" s="106"/>
    </row>
    <row r="16" spans="1:42" ht="26.25" x14ac:dyDescent="0.35">
      <c r="A16" s="204" t="s">
        <v>9</v>
      </c>
      <c r="B16" s="214"/>
      <c r="C16" s="215"/>
      <c r="D16" s="216"/>
      <c r="E16" s="217"/>
      <c r="F16" s="215"/>
      <c r="G16" s="218"/>
      <c r="H16" s="214"/>
      <c r="I16" s="215" t="s">
        <v>5</v>
      </c>
      <c r="J16" s="216"/>
      <c r="K16" s="217"/>
      <c r="L16" s="215"/>
      <c r="M16" s="216"/>
      <c r="N16" s="219"/>
      <c r="O16" s="220"/>
      <c r="P16" s="947"/>
      <c r="Q16" s="106"/>
      <c r="R16" s="106"/>
    </row>
    <row r="17" spans="1:18" ht="37.5" customHeight="1" x14ac:dyDescent="0.35">
      <c r="A17" s="188" t="s">
        <v>85</v>
      </c>
      <c r="B17" s="189">
        <f>B18+B19+B20</f>
        <v>0</v>
      </c>
      <c r="C17" s="189">
        <f>C18+C19+C20</f>
        <v>108</v>
      </c>
      <c r="D17" s="189">
        <f t="shared" ref="D17" si="4">B17+C17</f>
        <v>108</v>
      </c>
      <c r="E17" s="189">
        <f>E18+E19+E20</f>
        <v>0</v>
      </c>
      <c r="F17" s="189">
        <f>F18+F19+F20</f>
        <v>58</v>
      </c>
      <c r="G17" s="189">
        <f t="shared" ref="G17" si="5">E17+F17</f>
        <v>58</v>
      </c>
      <c r="H17" s="189">
        <f>H18+H19+H20</f>
        <v>0</v>
      </c>
      <c r="I17" s="189">
        <f>I18+I19+I20</f>
        <v>0</v>
      </c>
      <c r="J17" s="189">
        <f t="shared" ref="J17" si="6">H17+I17</f>
        <v>0</v>
      </c>
      <c r="K17" s="189">
        <f>K18+K19+K20</f>
        <v>0</v>
      </c>
      <c r="L17" s="189">
        <f>L18+L19+L20</f>
        <v>0</v>
      </c>
      <c r="M17" s="189">
        <f t="shared" ref="M17" si="7">K17+L17</f>
        <v>0</v>
      </c>
      <c r="N17" s="189">
        <f t="shared" ref="N17:P20" si="8">N10</f>
        <v>0</v>
      </c>
      <c r="O17" s="191">
        <f t="shared" si="8"/>
        <v>166</v>
      </c>
      <c r="P17" s="192">
        <f t="shared" si="8"/>
        <v>166</v>
      </c>
      <c r="Q17" s="119"/>
      <c r="R17" s="119"/>
    </row>
    <row r="18" spans="1:18" ht="25.5" customHeight="1" x14ac:dyDescent="0.35">
      <c r="A18" s="500" t="str">
        <f>'[2]Спец средн звена ДО'!A22</f>
        <v>34.02.01. Сестринское дело (очно-заочно)</v>
      </c>
      <c r="B18" s="194">
        <f t="shared" ref="B18:D20" si="9">B11</f>
        <v>0</v>
      </c>
      <c r="C18" s="195">
        <f t="shared" si="9"/>
        <v>67</v>
      </c>
      <c r="D18" s="196">
        <f t="shared" si="9"/>
        <v>67</v>
      </c>
      <c r="E18" s="197">
        <v>0</v>
      </c>
      <c r="F18" s="195">
        <v>58</v>
      </c>
      <c r="G18" s="196">
        <f>E18+F18</f>
        <v>58</v>
      </c>
      <c r="H18" s="194">
        <f>'[1]Спец средн звена ДО'!H22</f>
        <v>0</v>
      </c>
      <c r="I18" s="194">
        <f>'[1]Спец средн звена ДО'!I22</f>
        <v>0</v>
      </c>
      <c r="J18" s="196">
        <f>'[1]Спец средн звена ДО'!J22</f>
        <v>0</v>
      </c>
      <c r="K18" s="194">
        <f>'[1]Спец средн звена ДО'!K22</f>
        <v>0</v>
      </c>
      <c r="L18" s="194">
        <f>'[1]Спец средн звена ДО'!L22</f>
        <v>0</v>
      </c>
      <c r="M18" s="194">
        <f>'[1]Спец средн звена ДО'!M22</f>
        <v>0</v>
      </c>
      <c r="N18" s="198">
        <f t="shared" si="8"/>
        <v>0</v>
      </c>
      <c r="O18" s="199">
        <f t="shared" si="8"/>
        <v>125</v>
      </c>
      <c r="P18" s="200">
        <f t="shared" si="8"/>
        <v>125</v>
      </c>
      <c r="Q18" s="120"/>
      <c r="R18" s="120"/>
    </row>
    <row r="19" spans="1:18" ht="26.25" x14ac:dyDescent="0.35">
      <c r="A19" s="203" t="str">
        <f>'[2]Спец средн звена ДО'!A23</f>
        <v>33.02.01 Фармация (очно-заочно) ( Лицей)</v>
      </c>
      <c r="B19" s="194">
        <f t="shared" si="9"/>
        <v>0</v>
      </c>
      <c r="C19" s="195">
        <f t="shared" si="9"/>
        <v>27</v>
      </c>
      <c r="D19" s="196">
        <f t="shared" si="9"/>
        <v>27</v>
      </c>
      <c r="E19" s="197">
        <v>0</v>
      </c>
      <c r="F19" s="195">
        <v>0</v>
      </c>
      <c r="G19" s="196">
        <f>E19+F19</f>
        <v>0</v>
      </c>
      <c r="H19" s="194">
        <f>'[1]Спец средн звена ДО'!H23</f>
        <v>0</v>
      </c>
      <c r="I19" s="194">
        <f>'[1]Спец средн звена ДО'!I23</f>
        <v>0</v>
      </c>
      <c r="J19" s="196">
        <f>'[1]Спец средн звена ДО'!J23</f>
        <v>0</v>
      </c>
      <c r="K19" s="194">
        <f>'[1]Спец средн звена ДО'!K23</f>
        <v>0</v>
      </c>
      <c r="L19" s="194">
        <f>'[1]Спец средн звена ДО'!L23</f>
        <v>0</v>
      </c>
      <c r="M19" s="194">
        <f>'[1]Спец средн звена ДО'!M23</f>
        <v>0</v>
      </c>
      <c r="N19" s="198">
        <f t="shared" si="8"/>
        <v>0</v>
      </c>
      <c r="O19" s="199">
        <f t="shared" si="8"/>
        <v>27</v>
      </c>
      <c r="P19" s="200">
        <f t="shared" si="8"/>
        <v>27</v>
      </c>
      <c r="Q19" s="120"/>
      <c r="R19" s="120"/>
    </row>
    <row r="20" spans="1:18" ht="30" customHeight="1" thickBot="1" x14ac:dyDescent="0.4">
      <c r="A20" s="203" t="str">
        <f>'[2]Спец средн звена ДО'!A24</f>
        <v>34.02.01 Фармация (очно-заочно) (школа)</v>
      </c>
      <c r="B20" s="194">
        <f t="shared" si="9"/>
        <v>0</v>
      </c>
      <c r="C20" s="195">
        <f t="shared" si="9"/>
        <v>14</v>
      </c>
      <c r="D20" s="196">
        <f t="shared" si="9"/>
        <v>14</v>
      </c>
      <c r="E20" s="197">
        <v>0</v>
      </c>
      <c r="F20" s="195">
        <v>0</v>
      </c>
      <c r="G20" s="196">
        <f>E20+F20</f>
        <v>0</v>
      </c>
      <c r="H20" s="194">
        <f>'[1]Спец средн звена ДО'!H24</f>
        <v>0</v>
      </c>
      <c r="I20" s="194">
        <f>'[1]Спец средн звена ДО'!I24</f>
        <v>0</v>
      </c>
      <c r="J20" s="196">
        <f>'[1]Спец средн звена ДО'!J24</f>
        <v>0</v>
      </c>
      <c r="K20" s="194">
        <f>'[1]Спец средн звена ДО'!K24</f>
        <v>0</v>
      </c>
      <c r="L20" s="194">
        <f>'[1]Спец средн звена ДО'!L24</f>
        <v>0</v>
      </c>
      <c r="M20" s="194">
        <f>'[1]Спец средн звена ДО'!M24</f>
        <v>0</v>
      </c>
      <c r="N20" s="198">
        <f t="shared" si="8"/>
        <v>0</v>
      </c>
      <c r="O20" s="199">
        <f t="shared" si="8"/>
        <v>14</v>
      </c>
      <c r="P20" s="200">
        <f t="shared" si="8"/>
        <v>14</v>
      </c>
    </row>
    <row r="21" spans="1:18" ht="26.25" thickBot="1" x14ac:dyDescent="0.4">
      <c r="A21" s="222" t="s">
        <v>6</v>
      </c>
      <c r="B21" s="223">
        <f t="shared" ref="B21:P21" si="10">SUM(B18:B20)</f>
        <v>0</v>
      </c>
      <c r="C21" s="223">
        <f t="shared" si="10"/>
        <v>108</v>
      </c>
      <c r="D21" s="223">
        <f t="shared" si="10"/>
        <v>108</v>
      </c>
      <c r="E21" s="223">
        <f t="shared" si="10"/>
        <v>0</v>
      </c>
      <c r="F21" s="223">
        <f t="shared" si="10"/>
        <v>58</v>
      </c>
      <c r="G21" s="223">
        <f t="shared" si="10"/>
        <v>58</v>
      </c>
      <c r="H21" s="223">
        <f t="shared" si="10"/>
        <v>0</v>
      </c>
      <c r="I21" s="223">
        <f t="shared" si="10"/>
        <v>0</v>
      </c>
      <c r="J21" s="223">
        <f t="shared" si="10"/>
        <v>0</v>
      </c>
      <c r="K21" s="223">
        <f t="shared" si="10"/>
        <v>0</v>
      </c>
      <c r="L21" s="223">
        <f t="shared" si="10"/>
        <v>0</v>
      </c>
      <c r="M21" s="223">
        <f t="shared" si="10"/>
        <v>0</v>
      </c>
      <c r="N21" s="223">
        <f t="shared" si="10"/>
        <v>0</v>
      </c>
      <c r="O21" s="223">
        <f t="shared" si="10"/>
        <v>166</v>
      </c>
      <c r="P21" s="869">
        <f t="shared" si="10"/>
        <v>166</v>
      </c>
    </row>
    <row r="22" spans="1:18" ht="51" x14ac:dyDescent="0.35">
      <c r="A22" s="224" t="s">
        <v>15</v>
      </c>
      <c r="B22" s="225"/>
      <c r="C22" s="226"/>
      <c r="D22" s="227"/>
      <c r="E22" s="228"/>
      <c r="F22" s="226"/>
      <c r="G22" s="229"/>
      <c r="H22" s="230"/>
      <c r="I22" s="231"/>
      <c r="J22" s="232"/>
      <c r="K22" s="233"/>
      <c r="L22" s="231"/>
      <c r="M22" s="234"/>
      <c r="N22" s="235"/>
      <c r="O22" s="236"/>
      <c r="P22" s="948"/>
    </row>
    <row r="23" spans="1:18" x14ac:dyDescent="0.35">
      <c r="A23" s="188" t="s">
        <v>85</v>
      </c>
      <c r="B23" s="189">
        <v>0</v>
      </c>
      <c r="C23" s="237">
        <v>0</v>
      </c>
      <c r="D23" s="238">
        <f t="shared" ref="D23:D24" si="11">C23+B23</f>
        <v>0</v>
      </c>
      <c r="E23" s="239">
        <v>0</v>
      </c>
      <c r="F23" s="237">
        <v>0</v>
      </c>
      <c r="G23" s="239">
        <f t="shared" ref="G23:G24" si="12">SUM(E23:F23)</f>
        <v>0</v>
      </c>
      <c r="H23" s="240">
        <v>0</v>
      </c>
      <c r="I23" s="237">
        <v>0</v>
      </c>
      <c r="J23" s="241">
        <f t="shared" ref="J23:J24" si="13">H23+I23</f>
        <v>0</v>
      </c>
      <c r="K23" s="239">
        <v>0</v>
      </c>
      <c r="L23" s="237">
        <v>0</v>
      </c>
      <c r="M23" s="242">
        <f t="shared" ref="M23:M24" si="14">SUM(K23:L23)</f>
        <v>0</v>
      </c>
      <c r="N23" s="190">
        <f t="shared" ref="N23:O24" si="15">B23+E23+H23+K23</f>
        <v>0</v>
      </c>
      <c r="O23" s="191">
        <f t="shared" si="15"/>
        <v>0</v>
      </c>
      <c r="P23" s="192">
        <f t="shared" ref="P23:P24" si="16">SUM(N23:O23)</f>
        <v>0</v>
      </c>
    </row>
    <row r="24" spans="1:18" ht="27" thickBot="1" x14ac:dyDescent="0.4">
      <c r="A24" s="203" t="s">
        <v>88</v>
      </c>
      <c r="B24" s="194">
        <v>0</v>
      </c>
      <c r="C24" s="195">
        <v>0</v>
      </c>
      <c r="D24" s="196">
        <f t="shared" si="11"/>
        <v>0</v>
      </c>
      <c r="E24" s="221">
        <v>0</v>
      </c>
      <c r="F24" s="195">
        <v>0</v>
      </c>
      <c r="G24" s="197">
        <f t="shared" si="12"/>
        <v>0</v>
      </c>
      <c r="H24" s="243">
        <v>0</v>
      </c>
      <c r="I24" s="195">
        <v>0</v>
      </c>
      <c r="J24" s="197">
        <f t="shared" si="13"/>
        <v>0</v>
      </c>
      <c r="K24" s="243">
        <v>0</v>
      </c>
      <c r="L24" s="195">
        <v>0</v>
      </c>
      <c r="M24" s="197">
        <f t="shared" si="14"/>
        <v>0</v>
      </c>
      <c r="N24" s="198">
        <f t="shared" si="15"/>
        <v>0</v>
      </c>
      <c r="O24" s="199">
        <f t="shared" si="15"/>
        <v>0</v>
      </c>
      <c r="P24" s="200">
        <f t="shared" si="16"/>
        <v>0</v>
      </c>
    </row>
    <row r="25" spans="1:18" ht="33.75" thickBot="1" x14ac:dyDescent="0.4">
      <c r="A25" s="248" t="s">
        <v>12</v>
      </c>
      <c r="B25" s="513">
        <f>B21+B24</f>
        <v>0</v>
      </c>
      <c r="C25" s="513">
        <f t="shared" ref="C25:P25" si="17">C21+C24</f>
        <v>108</v>
      </c>
      <c r="D25" s="513">
        <f t="shared" si="17"/>
        <v>108</v>
      </c>
      <c r="E25" s="513">
        <f t="shared" si="17"/>
        <v>0</v>
      </c>
      <c r="F25" s="513">
        <f t="shared" si="17"/>
        <v>58</v>
      </c>
      <c r="G25" s="513">
        <f t="shared" si="17"/>
        <v>58</v>
      </c>
      <c r="H25" s="513">
        <f t="shared" si="17"/>
        <v>0</v>
      </c>
      <c r="I25" s="513">
        <f t="shared" si="17"/>
        <v>0</v>
      </c>
      <c r="J25" s="513">
        <f t="shared" si="17"/>
        <v>0</v>
      </c>
      <c r="K25" s="513">
        <f t="shared" si="17"/>
        <v>0</v>
      </c>
      <c r="L25" s="513">
        <f t="shared" si="17"/>
        <v>0</v>
      </c>
      <c r="M25" s="513">
        <f t="shared" si="17"/>
        <v>0</v>
      </c>
      <c r="N25" s="513">
        <f t="shared" si="17"/>
        <v>0</v>
      </c>
      <c r="O25" s="513">
        <f t="shared" si="17"/>
        <v>166</v>
      </c>
      <c r="P25" s="949">
        <f t="shared" si="17"/>
        <v>166</v>
      </c>
    </row>
    <row r="33" spans="11:11" x14ac:dyDescent="0.35">
      <c r="K33" s="74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P83"/>
  <sheetViews>
    <sheetView topLeftCell="A22" zoomScale="40" zoomScaleNormal="40" workbookViewId="0">
      <selection activeCell="X33" sqref="X33"/>
    </sheetView>
  </sheetViews>
  <sheetFormatPr defaultColWidth="8.85546875" defaultRowHeight="26.25" x14ac:dyDescent="0.4"/>
  <cols>
    <col min="1" max="1" width="107.85546875" style="95" customWidth="1"/>
    <col min="2" max="2" width="21" style="95" customWidth="1"/>
    <col min="3" max="3" width="19.7109375" style="95" customWidth="1"/>
    <col min="4" max="4" width="16.7109375" style="98" customWidth="1"/>
    <col min="5" max="5" width="18.7109375" style="95" customWidth="1"/>
    <col min="6" max="6" width="19.140625" style="95" customWidth="1"/>
    <col min="7" max="7" width="14.7109375" style="98" customWidth="1"/>
    <col min="8" max="8" width="16.85546875" style="95" customWidth="1"/>
    <col min="9" max="9" width="19" style="95" customWidth="1"/>
    <col min="10" max="10" width="16.28515625" style="98" customWidth="1"/>
    <col min="11" max="11" width="19.85546875" style="95" customWidth="1"/>
    <col min="12" max="12" width="19.28515625" style="95" customWidth="1"/>
    <col min="13" max="13" width="16.140625" style="98" customWidth="1"/>
    <col min="14" max="14" width="18.85546875" style="95" customWidth="1"/>
    <col min="15" max="15" width="19.85546875" style="95" customWidth="1"/>
    <col min="16" max="16" width="20.42578125" style="98" customWidth="1"/>
    <col min="17" max="203" width="8.85546875" style="95"/>
    <col min="204" max="204" width="71.28515625" style="95" customWidth="1"/>
    <col min="205" max="205" width="21" style="95" customWidth="1"/>
    <col min="206" max="206" width="19.7109375" style="95" customWidth="1"/>
    <col min="207" max="207" width="16.7109375" style="95" customWidth="1"/>
    <col min="208" max="208" width="18.7109375" style="95" customWidth="1"/>
    <col min="209" max="209" width="17" style="95" customWidth="1"/>
    <col min="210" max="210" width="14.7109375" style="95" customWidth="1"/>
    <col min="211" max="211" width="16.85546875" style="95" customWidth="1"/>
    <col min="212" max="212" width="16.140625" style="95" customWidth="1"/>
    <col min="213" max="213" width="16.28515625" style="95" customWidth="1"/>
    <col min="214" max="214" width="19.85546875" style="95" customWidth="1"/>
    <col min="215" max="215" width="16.7109375" style="95" customWidth="1"/>
    <col min="216" max="216" width="16.140625" style="95" customWidth="1"/>
    <col min="217" max="217" width="18.85546875" style="95" customWidth="1"/>
    <col min="218" max="218" width="19.85546875" style="95" customWidth="1"/>
    <col min="219" max="219" width="16.7109375" style="95" customWidth="1"/>
    <col min="220" max="220" width="18.5703125" style="95" customWidth="1"/>
    <col min="221" max="221" width="15.7109375" style="95" customWidth="1"/>
    <col min="222" max="222" width="11" style="95" customWidth="1"/>
    <col min="223" max="223" width="17.140625" style="95" customWidth="1"/>
    <col min="224" max="224" width="14" style="95" customWidth="1"/>
    <col min="225" max="225" width="13" style="95" customWidth="1"/>
    <col min="226" max="227" width="8.85546875" style="95" customWidth="1"/>
    <col min="228" max="228" width="11.5703125" style="95" customWidth="1"/>
    <col min="229" max="231" width="11.85546875" style="95" customWidth="1"/>
    <col min="232" max="233" width="8.85546875" style="95" customWidth="1"/>
    <col min="234" max="234" width="11.42578125" style="95" customWidth="1"/>
    <col min="235" max="459" width="8.85546875" style="95"/>
    <col min="460" max="460" width="71.28515625" style="95" customWidth="1"/>
    <col min="461" max="461" width="21" style="95" customWidth="1"/>
    <col min="462" max="462" width="19.7109375" style="95" customWidth="1"/>
    <col min="463" max="463" width="16.7109375" style="95" customWidth="1"/>
    <col min="464" max="464" width="18.7109375" style="95" customWidth="1"/>
    <col min="465" max="465" width="17" style="95" customWidth="1"/>
    <col min="466" max="466" width="14.7109375" style="95" customWidth="1"/>
    <col min="467" max="467" width="16.85546875" style="95" customWidth="1"/>
    <col min="468" max="468" width="16.140625" style="95" customWidth="1"/>
    <col min="469" max="469" width="16.28515625" style="95" customWidth="1"/>
    <col min="470" max="470" width="19.85546875" style="95" customWidth="1"/>
    <col min="471" max="471" width="16.7109375" style="95" customWidth="1"/>
    <col min="472" max="472" width="16.140625" style="95" customWidth="1"/>
    <col min="473" max="473" width="18.85546875" style="95" customWidth="1"/>
    <col min="474" max="474" width="19.85546875" style="95" customWidth="1"/>
    <col min="475" max="475" width="16.7109375" style="95" customWidth="1"/>
    <col min="476" max="476" width="18.5703125" style="95" customWidth="1"/>
    <col min="477" max="477" width="15.7109375" style="95" customWidth="1"/>
    <col min="478" max="478" width="11" style="95" customWidth="1"/>
    <col min="479" max="479" width="17.140625" style="95" customWidth="1"/>
    <col min="480" max="480" width="14" style="95" customWidth="1"/>
    <col min="481" max="481" width="13" style="95" customWidth="1"/>
    <col min="482" max="483" width="8.85546875" style="95" customWidth="1"/>
    <col min="484" max="484" width="11.5703125" style="95" customWidth="1"/>
    <col min="485" max="487" width="11.85546875" style="95" customWidth="1"/>
    <col min="488" max="489" width="8.85546875" style="95" customWidth="1"/>
    <col min="490" max="490" width="11.42578125" style="95" customWidth="1"/>
    <col min="491" max="715" width="8.85546875" style="95"/>
    <col min="716" max="716" width="71.28515625" style="95" customWidth="1"/>
    <col min="717" max="717" width="21" style="95" customWidth="1"/>
    <col min="718" max="718" width="19.7109375" style="95" customWidth="1"/>
    <col min="719" max="719" width="16.7109375" style="95" customWidth="1"/>
    <col min="720" max="720" width="18.7109375" style="95" customWidth="1"/>
    <col min="721" max="721" width="17" style="95" customWidth="1"/>
    <col min="722" max="722" width="14.7109375" style="95" customWidth="1"/>
    <col min="723" max="723" width="16.85546875" style="95" customWidth="1"/>
    <col min="724" max="724" width="16.140625" style="95" customWidth="1"/>
    <col min="725" max="725" width="16.28515625" style="95" customWidth="1"/>
    <col min="726" max="726" width="19.85546875" style="95" customWidth="1"/>
    <col min="727" max="727" width="16.7109375" style="95" customWidth="1"/>
    <col min="728" max="728" width="16.140625" style="95" customWidth="1"/>
    <col min="729" max="729" width="18.85546875" style="95" customWidth="1"/>
    <col min="730" max="730" width="19.85546875" style="95" customWidth="1"/>
    <col min="731" max="731" width="16.7109375" style="95" customWidth="1"/>
    <col min="732" max="732" width="18.5703125" style="95" customWidth="1"/>
    <col min="733" max="733" width="15.7109375" style="95" customWidth="1"/>
    <col min="734" max="734" width="11" style="95" customWidth="1"/>
    <col min="735" max="735" width="17.140625" style="95" customWidth="1"/>
    <col min="736" max="736" width="14" style="95" customWidth="1"/>
    <col min="737" max="737" width="13" style="95" customWidth="1"/>
    <col min="738" max="739" width="8.85546875" style="95" customWidth="1"/>
    <col min="740" max="740" width="11.5703125" style="95" customWidth="1"/>
    <col min="741" max="743" width="11.85546875" style="95" customWidth="1"/>
    <col min="744" max="745" width="8.85546875" style="95" customWidth="1"/>
    <col min="746" max="746" width="11.42578125" style="95" customWidth="1"/>
    <col min="747" max="971" width="8.85546875" style="95"/>
    <col min="972" max="972" width="71.28515625" style="95" customWidth="1"/>
    <col min="973" max="973" width="21" style="95" customWidth="1"/>
    <col min="974" max="974" width="19.7109375" style="95" customWidth="1"/>
    <col min="975" max="975" width="16.7109375" style="95" customWidth="1"/>
    <col min="976" max="976" width="18.7109375" style="95" customWidth="1"/>
    <col min="977" max="977" width="17" style="95" customWidth="1"/>
    <col min="978" max="978" width="14.7109375" style="95" customWidth="1"/>
    <col min="979" max="979" width="16.85546875" style="95" customWidth="1"/>
    <col min="980" max="980" width="16.140625" style="95" customWidth="1"/>
    <col min="981" max="981" width="16.28515625" style="95" customWidth="1"/>
    <col min="982" max="982" width="19.85546875" style="95" customWidth="1"/>
    <col min="983" max="983" width="16.7109375" style="95" customWidth="1"/>
    <col min="984" max="984" width="16.140625" style="95" customWidth="1"/>
    <col min="985" max="985" width="18.85546875" style="95" customWidth="1"/>
    <col min="986" max="986" width="19.85546875" style="95" customWidth="1"/>
    <col min="987" max="987" width="16.7109375" style="95" customWidth="1"/>
    <col min="988" max="988" width="18.5703125" style="95" customWidth="1"/>
    <col min="989" max="989" width="15.7109375" style="95" customWidth="1"/>
    <col min="990" max="990" width="11" style="95" customWidth="1"/>
    <col min="991" max="991" width="17.140625" style="95" customWidth="1"/>
    <col min="992" max="992" width="14" style="95" customWidth="1"/>
    <col min="993" max="993" width="13" style="95" customWidth="1"/>
    <col min="994" max="995" width="8.85546875" style="95" customWidth="1"/>
    <col min="996" max="996" width="11.5703125" style="95" customWidth="1"/>
    <col min="997" max="999" width="11.85546875" style="95" customWidth="1"/>
    <col min="1000" max="1001" width="8.85546875" style="95" customWidth="1"/>
    <col min="1002" max="1002" width="11.42578125" style="95" customWidth="1"/>
    <col min="1003" max="1227" width="8.85546875" style="95"/>
    <col min="1228" max="1228" width="71.28515625" style="95" customWidth="1"/>
    <col min="1229" max="1229" width="21" style="95" customWidth="1"/>
    <col min="1230" max="1230" width="19.7109375" style="95" customWidth="1"/>
    <col min="1231" max="1231" width="16.7109375" style="95" customWidth="1"/>
    <col min="1232" max="1232" width="18.7109375" style="95" customWidth="1"/>
    <col min="1233" max="1233" width="17" style="95" customWidth="1"/>
    <col min="1234" max="1234" width="14.7109375" style="95" customWidth="1"/>
    <col min="1235" max="1235" width="16.85546875" style="95" customWidth="1"/>
    <col min="1236" max="1236" width="16.140625" style="95" customWidth="1"/>
    <col min="1237" max="1237" width="16.28515625" style="95" customWidth="1"/>
    <col min="1238" max="1238" width="19.85546875" style="95" customWidth="1"/>
    <col min="1239" max="1239" width="16.7109375" style="95" customWidth="1"/>
    <col min="1240" max="1240" width="16.140625" style="95" customWidth="1"/>
    <col min="1241" max="1241" width="18.85546875" style="95" customWidth="1"/>
    <col min="1242" max="1242" width="19.85546875" style="95" customWidth="1"/>
    <col min="1243" max="1243" width="16.7109375" style="95" customWidth="1"/>
    <col min="1244" max="1244" width="18.5703125" style="95" customWidth="1"/>
    <col min="1245" max="1245" width="15.7109375" style="95" customWidth="1"/>
    <col min="1246" max="1246" width="11" style="95" customWidth="1"/>
    <col min="1247" max="1247" width="17.140625" style="95" customWidth="1"/>
    <col min="1248" max="1248" width="14" style="95" customWidth="1"/>
    <col min="1249" max="1249" width="13" style="95" customWidth="1"/>
    <col min="1250" max="1251" width="8.85546875" style="95" customWidth="1"/>
    <col min="1252" max="1252" width="11.5703125" style="95" customWidth="1"/>
    <col min="1253" max="1255" width="11.85546875" style="95" customWidth="1"/>
    <col min="1256" max="1257" width="8.85546875" style="95" customWidth="1"/>
    <col min="1258" max="1258" width="11.42578125" style="95" customWidth="1"/>
    <col min="1259" max="1483" width="8.85546875" style="95"/>
    <col min="1484" max="1484" width="71.28515625" style="95" customWidth="1"/>
    <col min="1485" max="1485" width="21" style="95" customWidth="1"/>
    <col min="1486" max="1486" width="19.7109375" style="95" customWidth="1"/>
    <col min="1487" max="1487" width="16.7109375" style="95" customWidth="1"/>
    <col min="1488" max="1488" width="18.7109375" style="95" customWidth="1"/>
    <col min="1489" max="1489" width="17" style="95" customWidth="1"/>
    <col min="1490" max="1490" width="14.7109375" style="95" customWidth="1"/>
    <col min="1491" max="1491" width="16.85546875" style="95" customWidth="1"/>
    <col min="1492" max="1492" width="16.140625" style="95" customWidth="1"/>
    <col min="1493" max="1493" width="16.28515625" style="95" customWidth="1"/>
    <col min="1494" max="1494" width="19.85546875" style="95" customWidth="1"/>
    <col min="1495" max="1495" width="16.7109375" style="95" customWidth="1"/>
    <col min="1496" max="1496" width="16.140625" style="95" customWidth="1"/>
    <col min="1497" max="1497" width="18.85546875" style="95" customWidth="1"/>
    <col min="1498" max="1498" width="19.85546875" style="95" customWidth="1"/>
    <col min="1499" max="1499" width="16.7109375" style="95" customWidth="1"/>
    <col min="1500" max="1500" width="18.5703125" style="95" customWidth="1"/>
    <col min="1501" max="1501" width="15.7109375" style="95" customWidth="1"/>
    <col min="1502" max="1502" width="11" style="95" customWidth="1"/>
    <col min="1503" max="1503" width="17.140625" style="95" customWidth="1"/>
    <col min="1504" max="1504" width="14" style="95" customWidth="1"/>
    <col min="1505" max="1505" width="13" style="95" customWidth="1"/>
    <col min="1506" max="1507" width="8.85546875" style="95" customWidth="1"/>
    <col min="1508" max="1508" width="11.5703125" style="95" customWidth="1"/>
    <col min="1509" max="1511" width="11.85546875" style="95" customWidth="1"/>
    <col min="1512" max="1513" width="8.85546875" style="95" customWidth="1"/>
    <col min="1514" max="1514" width="11.42578125" style="95" customWidth="1"/>
    <col min="1515" max="1739" width="8.85546875" style="95"/>
    <col min="1740" max="1740" width="71.28515625" style="95" customWidth="1"/>
    <col min="1741" max="1741" width="21" style="95" customWidth="1"/>
    <col min="1742" max="1742" width="19.7109375" style="95" customWidth="1"/>
    <col min="1743" max="1743" width="16.7109375" style="95" customWidth="1"/>
    <col min="1744" max="1744" width="18.7109375" style="95" customWidth="1"/>
    <col min="1745" max="1745" width="17" style="95" customWidth="1"/>
    <col min="1746" max="1746" width="14.7109375" style="95" customWidth="1"/>
    <col min="1747" max="1747" width="16.85546875" style="95" customWidth="1"/>
    <col min="1748" max="1748" width="16.140625" style="95" customWidth="1"/>
    <col min="1749" max="1749" width="16.28515625" style="95" customWidth="1"/>
    <col min="1750" max="1750" width="19.85546875" style="95" customWidth="1"/>
    <col min="1751" max="1751" width="16.7109375" style="95" customWidth="1"/>
    <col min="1752" max="1752" width="16.140625" style="95" customWidth="1"/>
    <col min="1753" max="1753" width="18.85546875" style="95" customWidth="1"/>
    <col min="1754" max="1754" width="19.85546875" style="95" customWidth="1"/>
    <col min="1755" max="1755" width="16.7109375" style="95" customWidth="1"/>
    <col min="1756" max="1756" width="18.5703125" style="95" customWidth="1"/>
    <col min="1757" max="1757" width="15.7109375" style="95" customWidth="1"/>
    <col min="1758" max="1758" width="11" style="95" customWidth="1"/>
    <col min="1759" max="1759" width="17.140625" style="95" customWidth="1"/>
    <col min="1760" max="1760" width="14" style="95" customWidth="1"/>
    <col min="1761" max="1761" width="13" style="95" customWidth="1"/>
    <col min="1762" max="1763" width="8.85546875" style="95" customWidth="1"/>
    <col min="1764" max="1764" width="11.5703125" style="95" customWidth="1"/>
    <col min="1765" max="1767" width="11.85546875" style="95" customWidth="1"/>
    <col min="1768" max="1769" width="8.85546875" style="95" customWidth="1"/>
    <col min="1770" max="1770" width="11.42578125" style="95" customWidth="1"/>
    <col min="1771" max="1995" width="8.85546875" style="95"/>
    <col min="1996" max="1996" width="71.28515625" style="95" customWidth="1"/>
    <col min="1997" max="1997" width="21" style="95" customWidth="1"/>
    <col min="1998" max="1998" width="19.7109375" style="95" customWidth="1"/>
    <col min="1999" max="1999" width="16.7109375" style="95" customWidth="1"/>
    <col min="2000" max="2000" width="18.7109375" style="95" customWidth="1"/>
    <col min="2001" max="2001" width="17" style="95" customWidth="1"/>
    <col min="2002" max="2002" width="14.7109375" style="95" customWidth="1"/>
    <col min="2003" max="2003" width="16.85546875" style="95" customWidth="1"/>
    <col min="2004" max="2004" width="16.140625" style="95" customWidth="1"/>
    <col min="2005" max="2005" width="16.28515625" style="95" customWidth="1"/>
    <col min="2006" max="2006" width="19.85546875" style="95" customWidth="1"/>
    <col min="2007" max="2007" width="16.7109375" style="95" customWidth="1"/>
    <col min="2008" max="2008" width="16.140625" style="95" customWidth="1"/>
    <col min="2009" max="2009" width="18.85546875" style="95" customWidth="1"/>
    <col min="2010" max="2010" width="19.85546875" style="95" customWidth="1"/>
    <col min="2011" max="2011" width="16.7109375" style="95" customWidth="1"/>
    <col min="2012" max="2012" width="18.5703125" style="95" customWidth="1"/>
    <col min="2013" max="2013" width="15.7109375" style="95" customWidth="1"/>
    <col min="2014" max="2014" width="11" style="95" customWidth="1"/>
    <col min="2015" max="2015" width="17.140625" style="95" customWidth="1"/>
    <col min="2016" max="2016" width="14" style="95" customWidth="1"/>
    <col min="2017" max="2017" width="13" style="95" customWidth="1"/>
    <col min="2018" max="2019" width="8.85546875" style="95" customWidth="1"/>
    <col min="2020" max="2020" width="11.5703125" style="95" customWidth="1"/>
    <col min="2021" max="2023" width="11.85546875" style="95" customWidth="1"/>
    <col min="2024" max="2025" width="8.85546875" style="95" customWidth="1"/>
    <col min="2026" max="2026" width="11.42578125" style="95" customWidth="1"/>
    <col min="2027" max="2251" width="8.85546875" style="95"/>
    <col min="2252" max="2252" width="71.28515625" style="95" customWidth="1"/>
    <col min="2253" max="2253" width="21" style="95" customWidth="1"/>
    <col min="2254" max="2254" width="19.7109375" style="95" customWidth="1"/>
    <col min="2255" max="2255" width="16.7109375" style="95" customWidth="1"/>
    <col min="2256" max="2256" width="18.7109375" style="95" customWidth="1"/>
    <col min="2257" max="2257" width="17" style="95" customWidth="1"/>
    <col min="2258" max="2258" width="14.7109375" style="95" customWidth="1"/>
    <col min="2259" max="2259" width="16.85546875" style="95" customWidth="1"/>
    <col min="2260" max="2260" width="16.140625" style="95" customWidth="1"/>
    <col min="2261" max="2261" width="16.28515625" style="95" customWidth="1"/>
    <col min="2262" max="2262" width="19.85546875" style="95" customWidth="1"/>
    <col min="2263" max="2263" width="16.7109375" style="95" customWidth="1"/>
    <col min="2264" max="2264" width="16.140625" style="95" customWidth="1"/>
    <col min="2265" max="2265" width="18.85546875" style="95" customWidth="1"/>
    <col min="2266" max="2266" width="19.85546875" style="95" customWidth="1"/>
    <col min="2267" max="2267" width="16.7109375" style="95" customWidth="1"/>
    <col min="2268" max="2268" width="18.5703125" style="95" customWidth="1"/>
    <col min="2269" max="2269" width="15.7109375" style="95" customWidth="1"/>
    <col min="2270" max="2270" width="11" style="95" customWidth="1"/>
    <col min="2271" max="2271" width="17.140625" style="95" customWidth="1"/>
    <col min="2272" max="2272" width="14" style="95" customWidth="1"/>
    <col min="2273" max="2273" width="13" style="95" customWidth="1"/>
    <col min="2274" max="2275" width="8.85546875" style="95" customWidth="1"/>
    <col min="2276" max="2276" width="11.5703125" style="95" customWidth="1"/>
    <col min="2277" max="2279" width="11.85546875" style="95" customWidth="1"/>
    <col min="2280" max="2281" width="8.85546875" style="95" customWidth="1"/>
    <col min="2282" max="2282" width="11.42578125" style="95" customWidth="1"/>
    <col min="2283" max="2507" width="8.85546875" style="95"/>
    <col min="2508" max="2508" width="71.28515625" style="95" customWidth="1"/>
    <col min="2509" max="2509" width="21" style="95" customWidth="1"/>
    <col min="2510" max="2510" width="19.7109375" style="95" customWidth="1"/>
    <col min="2511" max="2511" width="16.7109375" style="95" customWidth="1"/>
    <col min="2512" max="2512" width="18.7109375" style="95" customWidth="1"/>
    <col min="2513" max="2513" width="17" style="95" customWidth="1"/>
    <col min="2514" max="2514" width="14.7109375" style="95" customWidth="1"/>
    <col min="2515" max="2515" width="16.85546875" style="95" customWidth="1"/>
    <col min="2516" max="2516" width="16.140625" style="95" customWidth="1"/>
    <col min="2517" max="2517" width="16.28515625" style="95" customWidth="1"/>
    <col min="2518" max="2518" width="19.85546875" style="95" customWidth="1"/>
    <col min="2519" max="2519" width="16.7109375" style="95" customWidth="1"/>
    <col min="2520" max="2520" width="16.140625" style="95" customWidth="1"/>
    <col min="2521" max="2521" width="18.85546875" style="95" customWidth="1"/>
    <col min="2522" max="2522" width="19.85546875" style="95" customWidth="1"/>
    <col min="2523" max="2523" width="16.7109375" style="95" customWidth="1"/>
    <col min="2524" max="2524" width="18.5703125" style="95" customWidth="1"/>
    <col min="2525" max="2525" width="15.7109375" style="95" customWidth="1"/>
    <col min="2526" max="2526" width="11" style="95" customWidth="1"/>
    <col min="2527" max="2527" width="17.140625" style="95" customWidth="1"/>
    <col min="2528" max="2528" width="14" style="95" customWidth="1"/>
    <col min="2529" max="2529" width="13" style="95" customWidth="1"/>
    <col min="2530" max="2531" width="8.85546875" style="95" customWidth="1"/>
    <col min="2532" max="2532" width="11.5703125" style="95" customWidth="1"/>
    <col min="2533" max="2535" width="11.85546875" style="95" customWidth="1"/>
    <col min="2536" max="2537" width="8.85546875" style="95" customWidth="1"/>
    <col min="2538" max="2538" width="11.42578125" style="95" customWidth="1"/>
    <col min="2539" max="2763" width="8.85546875" style="95"/>
    <col min="2764" max="2764" width="71.28515625" style="95" customWidth="1"/>
    <col min="2765" max="2765" width="21" style="95" customWidth="1"/>
    <col min="2766" max="2766" width="19.7109375" style="95" customWidth="1"/>
    <col min="2767" max="2767" width="16.7109375" style="95" customWidth="1"/>
    <col min="2768" max="2768" width="18.7109375" style="95" customWidth="1"/>
    <col min="2769" max="2769" width="17" style="95" customWidth="1"/>
    <col min="2770" max="2770" width="14.7109375" style="95" customWidth="1"/>
    <col min="2771" max="2771" width="16.85546875" style="95" customWidth="1"/>
    <col min="2772" max="2772" width="16.140625" style="95" customWidth="1"/>
    <col min="2773" max="2773" width="16.28515625" style="95" customWidth="1"/>
    <col min="2774" max="2774" width="19.85546875" style="95" customWidth="1"/>
    <col min="2775" max="2775" width="16.7109375" style="95" customWidth="1"/>
    <col min="2776" max="2776" width="16.140625" style="95" customWidth="1"/>
    <col min="2777" max="2777" width="18.85546875" style="95" customWidth="1"/>
    <col min="2778" max="2778" width="19.85546875" style="95" customWidth="1"/>
    <col min="2779" max="2779" width="16.7109375" style="95" customWidth="1"/>
    <col min="2780" max="2780" width="18.5703125" style="95" customWidth="1"/>
    <col min="2781" max="2781" width="15.7109375" style="95" customWidth="1"/>
    <col min="2782" max="2782" width="11" style="95" customWidth="1"/>
    <col min="2783" max="2783" width="17.140625" style="95" customWidth="1"/>
    <col min="2784" max="2784" width="14" style="95" customWidth="1"/>
    <col min="2785" max="2785" width="13" style="95" customWidth="1"/>
    <col min="2786" max="2787" width="8.85546875" style="95" customWidth="1"/>
    <col min="2788" max="2788" width="11.5703125" style="95" customWidth="1"/>
    <col min="2789" max="2791" width="11.85546875" style="95" customWidth="1"/>
    <col min="2792" max="2793" width="8.85546875" style="95" customWidth="1"/>
    <col min="2794" max="2794" width="11.42578125" style="95" customWidth="1"/>
    <col min="2795" max="3019" width="8.85546875" style="95"/>
    <col min="3020" max="3020" width="71.28515625" style="95" customWidth="1"/>
    <col min="3021" max="3021" width="21" style="95" customWidth="1"/>
    <col min="3022" max="3022" width="19.7109375" style="95" customWidth="1"/>
    <col min="3023" max="3023" width="16.7109375" style="95" customWidth="1"/>
    <col min="3024" max="3024" width="18.7109375" style="95" customWidth="1"/>
    <col min="3025" max="3025" width="17" style="95" customWidth="1"/>
    <col min="3026" max="3026" width="14.7109375" style="95" customWidth="1"/>
    <col min="3027" max="3027" width="16.85546875" style="95" customWidth="1"/>
    <col min="3028" max="3028" width="16.140625" style="95" customWidth="1"/>
    <col min="3029" max="3029" width="16.28515625" style="95" customWidth="1"/>
    <col min="3030" max="3030" width="19.85546875" style="95" customWidth="1"/>
    <col min="3031" max="3031" width="16.7109375" style="95" customWidth="1"/>
    <col min="3032" max="3032" width="16.140625" style="95" customWidth="1"/>
    <col min="3033" max="3033" width="18.85546875" style="95" customWidth="1"/>
    <col min="3034" max="3034" width="19.85546875" style="95" customWidth="1"/>
    <col min="3035" max="3035" width="16.7109375" style="95" customWidth="1"/>
    <col min="3036" max="3036" width="18.5703125" style="95" customWidth="1"/>
    <col min="3037" max="3037" width="15.7109375" style="95" customWidth="1"/>
    <col min="3038" max="3038" width="11" style="95" customWidth="1"/>
    <col min="3039" max="3039" width="17.140625" style="95" customWidth="1"/>
    <col min="3040" max="3040" width="14" style="95" customWidth="1"/>
    <col min="3041" max="3041" width="13" style="95" customWidth="1"/>
    <col min="3042" max="3043" width="8.85546875" style="95" customWidth="1"/>
    <col min="3044" max="3044" width="11.5703125" style="95" customWidth="1"/>
    <col min="3045" max="3047" width="11.85546875" style="95" customWidth="1"/>
    <col min="3048" max="3049" width="8.85546875" style="95" customWidth="1"/>
    <col min="3050" max="3050" width="11.42578125" style="95" customWidth="1"/>
    <col min="3051" max="3275" width="8.85546875" style="95"/>
    <col min="3276" max="3276" width="71.28515625" style="95" customWidth="1"/>
    <col min="3277" max="3277" width="21" style="95" customWidth="1"/>
    <col min="3278" max="3278" width="19.7109375" style="95" customWidth="1"/>
    <col min="3279" max="3279" width="16.7109375" style="95" customWidth="1"/>
    <col min="3280" max="3280" width="18.7109375" style="95" customWidth="1"/>
    <col min="3281" max="3281" width="17" style="95" customWidth="1"/>
    <col min="3282" max="3282" width="14.7109375" style="95" customWidth="1"/>
    <col min="3283" max="3283" width="16.85546875" style="95" customWidth="1"/>
    <col min="3284" max="3284" width="16.140625" style="95" customWidth="1"/>
    <col min="3285" max="3285" width="16.28515625" style="95" customWidth="1"/>
    <col min="3286" max="3286" width="19.85546875" style="95" customWidth="1"/>
    <col min="3287" max="3287" width="16.7109375" style="95" customWidth="1"/>
    <col min="3288" max="3288" width="16.140625" style="95" customWidth="1"/>
    <col min="3289" max="3289" width="18.85546875" style="95" customWidth="1"/>
    <col min="3290" max="3290" width="19.85546875" style="95" customWidth="1"/>
    <col min="3291" max="3291" width="16.7109375" style="95" customWidth="1"/>
    <col min="3292" max="3292" width="18.5703125" style="95" customWidth="1"/>
    <col min="3293" max="3293" width="15.7109375" style="95" customWidth="1"/>
    <col min="3294" max="3294" width="11" style="95" customWidth="1"/>
    <col min="3295" max="3295" width="17.140625" style="95" customWidth="1"/>
    <col min="3296" max="3296" width="14" style="95" customWidth="1"/>
    <col min="3297" max="3297" width="13" style="95" customWidth="1"/>
    <col min="3298" max="3299" width="8.85546875" style="95" customWidth="1"/>
    <col min="3300" max="3300" width="11.5703125" style="95" customWidth="1"/>
    <col min="3301" max="3303" width="11.85546875" style="95" customWidth="1"/>
    <col min="3304" max="3305" width="8.85546875" style="95" customWidth="1"/>
    <col min="3306" max="3306" width="11.42578125" style="95" customWidth="1"/>
    <col min="3307" max="3531" width="8.85546875" style="95"/>
    <col min="3532" max="3532" width="71.28515625" style="95" customWidth="1"/>
    <col min="3533" max="3533" width="21" style="95" customWidth="1"/>
    <col min="3534" max="3534" width="19.7109375" style="95" customWidth="1"/>
    <col min="3535" max="3535" width="16.7109375" style="95" customWidth="1"/>
    <col min="3536" max="3536" width="18.7109375" style="95" customWidth="1"/>
    <col min="3537" max="3537" width="17" style="95" customWidth="1"/>
    <col min="3538" max="3538" width="14.7109375" style="95" customWidth="1"/>
    <col min="3539" max="3539" width="16.85546875" style="95" customWidth="1"/>
    <col min="3540" max="3540" width="16.140625" style="95" customWidth="1"/>
    <col min="3541" max="3541" width="16.28515625" style="95" customWidth="1"/>
    <col min="3542" max="3542" width="19.85546875" style="95" customWidth="1"/>
    <col min="3543" max="3543" width="16.7109375" style="95" customWidth="1"/>
    <col min="3544" max="3544" width="16.140625" style="95" customWidth="1"/>
    <col min="3545" max="3545" width="18.85546875" style="95" customWidth="1"/>
    <col min="3546" max="3546" width="19.85546875" style="95" customWidth="1"/>
    <col min="3547" max="3547" width="16.7109375" style="95" customWidth="1"/>
    <col min="3548" max="3548" width="18.5703125" style="95" customWidth="1"/>
    <col min="3549" max="3549" width="15.7109375" style="95" customWidth="1"/>
    <col min="3550" max="3550" width="11" style="95" customWidth="1"/>
    <col min="3551" max="3551" width="17.140625" style="95" customWidth="1"/>
    <col min="3552" max="3552" width="14" style="95" customWidth="1"/>
    <col min="3553" max="3553" width="13" style="95" customWidth="1"/>
    <col min="3554" max="3555" width="8.85546875" style="95" customWidth="1"/>
    <col min="3556" max="3556" width="11.5703125" style="95" customWidth="1"/>
    <col min="3557" max="3559" width="11.85546875" style="95" customWidth="1"/>
    <col min="3560" max="3561" width="8.85546875" style="95" customWidth="1"/>
    <col min="3562" max="3562" width="11.42578125" style="95" customWidth="1"/>
    <col min="3563" max="3787" width="8.85546875" style="95"/>
    <col min="3788" max="3788" width="71.28515625" style="95" customWidth="1"/>
    <col min="3789" max="3789" width="21" style="95" customWidth="1"/>
    <col min="3790" max="3790" width="19.7109375" style="95" customWidth="1"/>
    <col min="3791" max="3791" width="16.7109375" style="95" customWidth="1"/>
    <col min="3792" max="3792" width="18.7109375" style="95" customWidth="1"/>
    <col min="3793" max="3793" width="17" style="95" customWidth="1"/>
    <col min="3794" max="3794" width="14.7109375" style="95" customWidth="1"/>
    <col min="3795" max="3795" width="16.85546875" style="95" customWidth="1"/>
    <col min="3796" max="3796" width="16.140625" style="95" customWidth="1"/>
    <col min="3797" max="3797" width="16.28515625" style="95" customWidth="1"/>
    <col min="3798" max="3798" width="19.85546875" style="95" customWidth="1"/>
    <col min="3799" max="3799" width="16.7109375" style="95" customWidth="1"/>
    <col min="3800" max="3800" width="16.140625" style="95" customWidth="1"/>
    <col min="3801" max="3801" width="18.85546875" style="95" customWidth="1"/>
    <col min="3802" max="3802" width="19.85546875" style="95" customWidth="1"/>
    <col min="3803" max="3803" width="16.7109375" style="95" customWidth="1"/>
    <col min="3804" max="3804" width="18.5703125" style="95" customWidth="1"/>
    <col min="3805" max="3805" width="15.7109375" style="95" customWidth="1"/>
    <col min="3806" max="3806" width="11" style="95" customWidth="1"/>
    <col min="3807" max="3807" width="17.140625" style="95" customWidth="1"/>
    <col min="3808" max="3808" width="14" style="95" customWidth="1"/>
    <col min="3809" max="3809" width="13" style="95" customWidth="1"/>
    <col min="3810" max="3811" width="8.85546875" style="95" customWidth="1"/>
    <col min="3812" max="3812" width="11.5703125" style="95" customWidth="1"/>
    <col min="3813" max="3815" width="11.85546875" style="95" customWidth="1"/>
    <col min="3816" max="3817" width="8.85546875" style="95" customWidth="1"/>
    <col min="3818" max="3818" width="11.42578125" style="95" customWidth="1"/>
    <col min="3819" max="4043" width="8.85546875" style="95"/>
    <col min="4044" max="4044" width="71.28515625" style="95" customWidth="1"/>
    <col min="4045" max="4045" width="21" style="95" customWidth="1"/>
    <col min="4046" max="4046" width="19.7109375" style="95" customWidth="1"/>
    <col min="4047" max="4047" width="16.7109375" style="95" customWidth="1"/>
    <col min="4048" max="4048" width="18.7109375" style="95" customWidth="1"/>
    <col min="4049" max="4049" width="17" style="95" customWidth="1"/>
    <col min="4050" max="4050" width="14.7109375" style="95" customWidth="1"/>
    <col min="4051" max="4051" width="16.85546875" style="95" customWidth="1"/>
    <col min="4052" max="4052" width="16.140625" style="95" customWidth="1"/>
    <col min="4053" max="4053" width="16.28515625" style="95" customWidth="1"/>
    <col min="4054" max="4054" width="19.85546875" style="95" customWidth="1"/>
    <col min="4055" max="4055" width="16.7109375" style="95" customWidth="1"/>
    <col min="4056" max="4056" width="16.140625" style="95" customWidth="1"/>
    <col min="4057" max="4057" width="18.85546875" style="95" customWidth="1"/>
    <col min="4058" max="4058" width="19.85546875" style="95" customWidth="1"/>
    <col min="4059" max="4059" width="16.7109375" style="95" customWidth="1"/>
    <col min="4060" max="4060" width="18.5703125" style="95" customWidth="1"/>
    <col min="4061" max="4061" width="15.7109375" style="95" customWidth="1"/>
    <col min="4062" max="4062" width="11" style="95" customWidth="1"/>
    <col min="4063" max="4063" width="17.140625" style="95" customWidth="1"/>
    <col min="4064" max="4064" width="14" style="95" customWidth="1"/>
    <col min="4065" max="4065" width="13" style="95" customWidth="1"/>
    <col min="4066" max="4067" width="8.85546875" style="95" customWidth="1"/>
    <col min="4068" max="4068" width="11.5703125" style="95" customWidth="1"/>
    <col min="4069" max="4071" width="11.85546875" style="95" customWidth="1"/>
    <col min="4072" max="4073" width="8.85546875" style="95" customWidth="1"/>
    <col min="4074" max="4074" width="11.42578125" style="95" customWidth="1"/>
    <col min="4075" max="4299" width="8.85546875" style="95"/>
    <col min="4300" max="4300" width="71.28515625" style="95" customWidth="1"/>
    <col min="4301" max="4301" width="21" style="95" customWidth="1"/>
    <col min="4302" max="4302" width="19.7109375" style="95" customWidth="1"/>
    <col min="4303" max="4303" width="16.7109375" style="95" customWidth="1"/>
    <col min="4304" max="4304" width="18.7109375" style="95" customWidth="1"/>
    <col min="4305" max="4305" width="17" style="95" customWidth="1"/>
    <col min="4306" max="4306" width="14.7109375" style="95" customWidth="1"/>
    <col min="4307" max="4307" width="16.85546875" style="95" customWidth="1"/>
    <col min="4308" max="4308" width="16.140625" style="95" customWidth="1"/>
    <col min="4309" max="4309" width="16.28515625" style="95" customWidth="1"/>
    <col min="4310" max="4310" width="19.85546875" style="95" customWidth="1"/>
    <col min="4311" max="4311" width="16.7109375" style="95" customWidth="1"/>
    <col min="4312" max="4312" width="16.140625" style="95" customWidth="1"/>
    <col min="4313" max="4313" width="18.85546875" style="95" customWidth="1"/>
    <col min="4314" max="4314" width="19.85546875" style="95" customWidth="1"/>
    <col min="4315" max="4315" width="16.7109375" style="95" customWidth="1"/>
    <col min="4316" max="4316" width="18.5703125" style="95" customWidth="1"/>
    <col min="4317" max="4317" width="15.7109375" style="95" customWidth="1"/>
    <col min="4318" max="4318" width="11" style="95" customWidth="1"/>
    <col min="4319" max="4319" width="17.140625" style="95" customWidth="1"/>
    <col min="4320" max="4320" width="14" style="95" customWidth="1"/>
    <col min="4321" max="4321" width="13" style="95" customWidth="1"/>
    <col min="4322" max="4323" width="8.85546875" style="95" customWidth="1"/>
    <col min="4324" max="4324" width="11.5703125" style="95" customWidth="1"/>
    <col min="4325" max="4327" width="11.85546875" style="95" customWidth="1"/>
    <col min="4328" max="4329" width="8.85546875" style="95" customWidth="1"/>
    <col min="4330" max="4330" width="11.42578125" style="95" customWidth="1"/>
    <col min="4331" max="4555" width="8.85546875" style="95"/>
    <col min="4556" max="4556" width="71.28515625" style="95" customWidth="1"/>
    <col min="4557" max="4557" width="21" style="95" customWidth="1"/>
    <col min="4558" max="4558" width="19.7109375" style="95" customWidth="1"/>
    <col min="4559" max="4559" width="16.7109375" style="95" customWidth="1"/>
    <col min="4560" max="4560" width="18.7109375" style="95" customWidth="1"/>
    <col min="4561" max="4561" width="17" style="95" customWidth="1"/>
    <col min="4562" max="4562" width="14.7109375" style="95" customWidth="1"/>
    <col min="4563" max="4563" width="16.85546875" style="95" customWidth="1"/>
    <col min="4564" max="4564" width="16.140625" style="95" customWidth="1"/>
    <col min="4565" max="4565" width="16.28515625" style="95" customWidth="1"/>
    <col min="4566" max="4566" width="19.85546875" style="95" customWidth="1"/>
    <col min="4567" max="4567" width="16.7109375" style="95" customWidth="1"/>
    <col min="4568" max="4568" width="16.140625" style="95" customWidth="1"/>
    <col min="4569" max="4569" width="18.85546875" style="95" customWidth="1"/>
    <col min="4570" max="4570" width="19.85546875" style="95" customWidth="1"/>
    <col min="4571" max="4571" width="16.7109375" style="95" customWidth="1"/>
    <col min="4572" max="4572" width="18.5703125" style="95" customWidth="1"/>
    <col min="4573" max="4573" width="15.7109375" style="95" customWidth="1"/>
    <col min="4574" max="4574" width="11" style="95" customWidth="1"/>
    <col min="4575" max="4575" width="17.140625" style="95" customWidth="1"/>
    <col min="4576" max="4576" width="14" style="95" customWidth="1"/>
    <col min="4577" max="4577" width="13" style="95" customWidth="1"/>
    <col min="4578" max="4579" width="8.85546875" style="95" customWidth="1"/>
    <col min="4580" max="4580" width="11.5703125" style="95" customWidth="1"/>
    <col min="4581" max="4583" width="11.85546875" style="95" customWidth="1"/>
    <col min="4584" max="4585" width="8.85546875" style="95" customWidth="1"/>
    <col min="4586" max="4586" width="11.42578125" style="95" customWidth="1"/>
    <col min="4587" max="4811" width="8.85546875" style="95"/>
    <col min="4812" max="4812" width="71.28515625" style="95" customWidth="1"/>
    <col min="4813" max="4813" width="21" style="95" customWidth="1"/>
    <col min="4814" max="4814" width="19.7109375" style="95" customWidth="1"/>
    <col min="4815" max="4815" width="16.7109375" style="95" customWidth="1"/>
    <col min="4816" max="4816" width="18.7109375" style="95" customWidth="1"/>
    <col min="4817" max="4817" width="17" style="95" customWidth="1"/>
    <col min="4818" max="4818" width="14.7109375" style="95" customWidth="1"/>
    <col min="4819" max="4819" width="16.85546875" style="95" customWidth="1"/>
    <col min="4820" max="4820" width="16.140625" style="95" customWidth="1"/>
    <col min="4821" max="4821" width="16.28515625" style="95" customWidth="1"/>
    <col min="4822" max="4822" width="19.85546875" style="95" customWidth="1"/>
    <col min="4823" max="4823" width="16.7109375" style="95" customWidth="1"/>
    <col min="4824" max="4824" width="16.140625" style="95" customWidth="1"/>
    <col min="4825" max="4825" width="18.85546875" style="95" customWidth="1"/>
    <col min="4826" max="4826" width="19.85546875" style="95" customWidth="1"/>
    <col min="4827" max="4827" width="16.7109375" style="95" customWidth="1"/>
    <col min="4828" max="4828" width="18.5703125" style="95" customWidth="1"/>
    <col min="4829" max="4829" width="15.7109375" style="95" customWidth="1"/>
    <col min="4830" max="4830" width="11" style="95" customWidth="1"/>
    <col min="4831" max="4831" width="17.140625" style="95" customWidth="1"/>
    <col min="4832" max="4832" width="14" style="95" customWidth="1"/>
    <col min="4833" max="4833" width="13" style="95" customWidth="1"/>
    <col min="4834" max="4835" width="8.85546875" style="95" customWidth="1"/>
    <col min="4836" max="4836" width="11.5703125" style="95" customWidth="1"/>
    <col min="4837" max="4839" width="11.85546875" style="95" customWidth="1"/>
    <col min="4840" max="4841" width="8.85546875" style="95" customWidth="1"/>
    <col min="4842" max="4842" width="11.42578125" style="95" customWidth="1"/>
    <col min="4843" max="5067" width="8.85546875" style="95"/>
    <col min="5068" max="5068" width="71.28515625" style="95" customWidth="1"/>
    <col min="5069" max="5069" width="21" style="95" customWidth="1"/>
    <col min="5070" max="5070" width="19.7109375" style="95" customWidth="1"/>
    <col min="5071" max="5071" width="16.7109375" style="95" customWidth="1"/>
    <col min="5072" max="5072" width="18.7109375" style="95" customWidth="1"/>
    <col min="5073" max="5073" width="17" style="95" customWidth="1"/>
    <col min="5074" max="5074" width="14.7109375" style="95" customWidth="1"/>
    <col min="5075" max="5075" width="16.85546875" style="95" customWidth="1"/>
    <col min="5076" max="5076" width="16.140625" style="95" customWidth="1"/>
    <col min="5077" max="5077" width="16.28515625" style="95" customWidth="1"/>
    <col min="5078" max="5078" width="19.85546875" style="95" customWidth="1"/>
    <col min="5079" max="5079" width="16.7109375" style="95" customWidth="1"/>
    <col min="5080" max="5080" width="16.140625" style="95" customWidth="1"/>
    <col min="5081" max="5081" width="18.85546875" style="95" customWidth="1"/>
    <col min="5082" max="5082" width="19.85546875" style="95" customWidth="1"/>
    <col min="5083" max="5083" width="16.7109375" style="95" customWidth="1"/>
    <col min="5084" max="5084" width="18.5703125" style="95" customWidth="1"/>
    <col min="5085" max="5085" width="15.7109375" style="95" customWidth="1"/>
    <col min="5086" max="5086" width="11" style="95" customWidth="1"/>
    <col min="5087" max="5087" width="17.140625" style="95" customWidth="1"/>
    <col min="5088" max="5088" width="14" style="95" customWidth="1"/>
    <col min="5089" max="5089" width="13" style="95" customWidth="1"/>
    <col min="5090" max="5091" width="8.85546875" style="95" customWidth="1"/>
    <col min="5092" max="5092" width="11.5703125" style="95" customWidth="1"/>
    <col min="5093" max="5095" width="11.85546875" style="95" customWidth="1"/>
    <col min="5096" max="5097" width="8.85546875" style="95" customWidth="1"/>
    <col min="5098" max="5098" width="11.42578125" style="95" customWidth="1"/>
    <col min="5099" max="5323" width="8.85546875" style="95"/>
    <col min="5324" max="5324" width="71.28515625" style="95" customWidth="1"/>
    <col min="5325" max="5325" width="21" style="95" customWidth="1"/>
    <col min="5326" max="5326" width="19.7109375" style="95" customWidth="1"/>
    <col min="5327" max="5327" width="16.7109375" style="95" customWidth="1"/>
    <col min="5328" max="5328" width="18.7109375" style="95" customWidth="1"/>
    <col min="5329" max="5329" width="17" style="95" customWidth="1"/>
    <col min="5330" max="5330" width="14.7109375" style="95" customWidth="1"/>
    <col min="5331" max="5331" width="16.85546875" style="95" customWidth="1"/>
    <col min="5332" max="5332" width="16.140625" style="95" customWidth="1"/>
    <col min="5333" max="5333" width="16.28515625" style="95" customWidth="1"/>
    <col min="5334" max="5334" width="19.85546875" style="95" customWidth="1"/>
    <col min="5335" max="5335" width="16.7109375" style="95" customWidth="1"/>
    <col min="5336" max="5336" width="16.140625" style="95" customWidth="1"/>
    <col min="5337" max="5337" width="18.85546875" style="95" customWidth="1"/>
    <col min="5338" max="5338" width="19.85546875" style="95" customWidth="1"/>
    <col min="5339" max="5339" width="16.7109375" style="95" customWidth="1"/>
    <col min="5340" max="5340" width="18.5703125" style="95" customWidth="1"/>
    <col min="5341" max="5341" width="15.7109375" style="95" customWidth="1"/>
    <col min="5342" max="5342" width="11" style="95" customWidth="1"/>
    <col min="5343" max="5343" width="17.140625" style="95" customWidth="1"/>
    <col min="5344" max="5344" width="14" style="95" customWidth="1"/>
    <col min="5345" max="5345" width="13" style="95" customWidth="1"/>
    <col min="5346" max="5347" width="8.85546875" style="95" customWidth="1"/>
    <col min="5348" max="5348" width="11.5703125" style="95" customWidth="1"/>
    <col min="5349" max="5351" width="11.85546875" style="95" customWidth="1"/>
    <col min="5352" max="5353" width="8.85546875" style="95" customWidth="1"/>
    <col min="5354" max="5354" width="11.42578125" style="95" customWidth="1"/>
    <col min="5355" max="5579" width="8.85546875" style="95"/>
    <col min="5580" max="5580" width="71.28515625" style="95" customWidth="1"/>
    <col min="5581" max="5581" width="21" style="95" customWidth="1"/>
    <col min="5582" max="5582" width="19.7109375" style="95" customWidth="1"/>
    <col min="5583" max="5583" width="16.7109375" style="95" customWidth="1"/>
    <col min="5584" max="5584" width="18.7109375" style="95" customWidth="1"/>
    <col min="5585" max="5585" width="17" style="95" customWidth="1"/>
    <col min="5586" max="5586" width="14.7109375" style="95" customWidth="1"/>
    <col min="5587" max="5587" width="16.85546875" style="95" customWidth="1"/>
    <col min="5588" max="5588" width="16.140625" style="95" customWidth="1"/>
    <col min="5589" max="5589" width="16.28515625" style="95" customWidth="1"/>
    <col min="5590" max="5590" width="19.85546875" style="95" customWidth="1"/>
    <col min="5591" max="5591" width="16.7109375" style="95" customWidth="1"/>
    <col min="5592" max="5592" width="16.140625" style="95" customWidth="1"/>
    <col min="5593" max="5593" width="18.85546875" style="95" customWidth="1"/>
    <col min="5594" max="5594" width="19.85546875" style="95" customWidth="1"/>
    <col min="5595" max="5595" width="16.7109375" style="95" customWidth="1"/>
    <col min="5596" max="5596" width="18.5703125" style="95" customWidth="1"/>
    <col min="5597" max="5597" width="15.7109375" style="95" customWidth="1"/>
    <col min="5598" max="5598" width="11" style="95" customWidth="1"/>
    <col min="5599" max="5599" width="17.140625" style="95" customWidth="1"/>
    <col min="5600" max="5600" width="14" style="95" customWidth="1"/>
    <col min="5601" max="5601" width="13" style="95" customWidth="1"/>
    <col min="5602" max="5603" width="8.85546875" style="95" customWidth="1"/>
    <col min="5604" max="5604" width="11.5703125" style="95" customWidth="1"/>
    <col min="5605" max="5607" width="11.85546875" style="95" customWidth="1"/>
    <col min="5608" max="5609" width="8.85546875" style="95" customWidth="1"/>
    <col min="5610" max="5610" width="11.42578125" style="95" customWidth="1"/>
    <col min="5611" max="5835" width="8.85546875" style="95"/>
    <col min="5836" max="5836" width="71.28515625" style="95" customWidth="1"/>
    <col min="5837" max="5837" width="21" style="95" customWidth="1"/>
    <col min="5838" max="5838" width="19.7109375" style="95" customWidth="1"/>
    <col min="5839" max="5839" width="16.7109375" style="95" customWidth="1"/>
    <col min="5840" max="5840" width="18.7109375" style="95" customWidth="1"/>
    <col min="5841" max="5841" width="17" style="95" customWidth="1"/>
    <col min="5842" max="5842" width="14.7109375" style="95" customWidth="1"/>
    <col min="5843" max="5843" width="16.85546875" style="95" customWidth="1"/>
    <col min="5844" max="5844" width="16.140625" style="95" customWidth="1"/>
    <col min="5845" max="5845" width="16.28515625" style="95" customWidth="1"/>
    <col min="5846" max="5846" width="19.85546875" style="95" customWidth="1"/>
    <col min="5847" max="5847" width="16.7109375" style="95" customWidth="1"/>
    <col min="5848" max="5848" width="16.140625" style="95" customWidth="1"/>
    <col min="5849" max="5849" width="18.85546875" style="95" customWidth="1"/>
    <col min="5850" max="5850" width="19.85546875" style="95" customWidth="1"/>
    <col min="5851" max="5851" width="16.7109375" style="95" customWidth="1"/>
    <col min="5852" max="5852" width="18.5703125" style="95" customWidth="1"/>
    <col min="5853" max="5853" width="15.7109375" style="95" customWidth="1"/>
    <col min="5854" max="5854" width="11" style="95" customWidth="1"/>
    <col min="5855" max="5855" width="17.140625" style="95" customWidth="1"/>
    <col min="5856" max="5856" width="14" style="95" customWidth="1"/>
    <col min="5857" max="5857" width="13" style="95" customWidth="1"/>
    <col min="5858" max="5859" width="8.85546875" style="95" customWidth="1"/>
    <col min="5860" max="5860" width="11.5703125" style="95" customWidth="1"/>
    <col min="5861" max="5863" width="11.85546875" style="95" customWidth="1"/>
    <col min="5864" max="5865" width="8.85546875" style="95" customWidth="1"/>
    <col min="5866" max="5866" width="11.42578125" style="95" customWidth="1"/>
    <col min="5867" max="6091" width="8.85546875" style="95"/>
    <col min="6092" max="6092" width="71.28515625" style="95" customWidth="1"/>
    <col min="6093" max="6093" width="21" style="95" customWidth="1"/>
    <col min="6094" max="6094" width="19.7109375" style="95" customWidth="1"/>
    <col min="6095" max="6095" width="16.7109375" style="95" customWidth="1"/>
    <col min="6096" max="6096" width="18.7109375" style="95" customWidth="1"/>
    <col min="6097" max="6097" width="17" style="95" customWidth="1"/>
    <col min="6098" max="6098" width="14.7109375" style="95" customWidth="1"/>
    <col min="6099" max="6099" width="16.85546875" style="95" customWidth="1"/>
    <col min="6100" max="6100" width="16.140625" style="95" customWidth="1"/>
    <col min="6101" max="6101" width="16.28515625" style="95" customWidth="1"/>
    <col min="6102" max="6102" width="19.85546875" style="95" customWidth="1"/>
    <col min="6103" max="6103" width="16.7109375" style="95" customWidth="1"/>
    <col min="6104" max="6104" width="16.140625" style="95" customWidth="1"/>
    <col min="6105" max="6105" width="18.85546875" style="95" customWidth="1"/>
    <col min="6106" max="6106" width="19.85546875" style="95" customWidth="1"/>
    <col min="6107" max="6107" width="16.7109375" style="95" customWidth="1"/>
    <col min="6108" max="6108" width="18.5703125" style="95" customWidth="1"/>
    <col min="6109" max="6109" width="15.7109375" style="95" customWidth="1"/>
    <col min="6110" max="6110" width="11" style="95" customWidth="1"/>
    <col min="6111" max="6111" width="17.140625" style="95" customWidth="1"/>
    <col min="6112" max="6112" width="14" style="95" customWidth="1"/>
    <col min="6113" max="6113" width="13" style="95" customWidth="1"/>
    <col min="6114" max="6115" width="8.85546875" style="95" customWidth="1"/>
    <col min="6116" max="6116" width="11.5703125" style="95" customWidth="1"/>
    <col min="6117" max="6119" width="11.85546875" style="95" customWidth="1"/>
    <col min="6120" max="6121" width="8.85546875" style="95" customWidth="1"/>
    <col min="6122" max="6122" width="11.42578125" style="95" customWidth="1"/>
    <col min="6123" max="6347" width="8.85546875" style="95"/>
    <col min="6348" max="6348" width="71.28515625" style="95" customWidth="1"/>
    <col min="6349" max="6349" width="21" style="95" customWidth="1"/>
    <col min="6350" max="6350" width="19.7109375" style="95" customWidth="1"/>
    <col min="6351" max="6351" width="16.7109375" style="95" customWidth="1"/>
    <col min="6352" max="6352" width="18.7109375" style="95" customWidth="1"/>
    <col min="6353" max="6353" width="17" style="95" customWidth="1"/>
    <col min="6354" max="6354" width="14.7109375" style="95" customWidth="1"/>
    <col min="6355" max="6355" width="16.85546875" style="95" customWidth="1"/>
    <col min="6356" max="6356" width="16.140625" style="95" customWidth="1"/>
    <col min="6357" max="6357" width="16.28515625" style="95" customWidth="1"/>
    <col min="6358" max="6358" width="19.85546875" style="95" customWidth="1"/>
    <col min="6359" max="6359" width="16.7109375" style="95" customWidth="1"/>
    <col min="6360" max="6360" width="16.140625" style="95" customWidth="1"/>
    <col min="6361" max="6361" width="18.85546875" style="95" customWidth="1"/>
    <col min="6362" max="6362" width="19.85546875" style="95" customWidth="1"/>
    <col min="6363" max="6363" width="16.7109375" style="95" customWidth="1"/>
    <col min="6364" max="6364" width="18.5703125" style="95" customWidth="1"/>
    <col min="6365" max="6365" width="15.7109375" style="95" customWidth="1"/>
    <col min="6366" max="6366" width="11" style="95" customWidth="1"/>
    <col min="6367" max="6367" width="17.140625" style="95" customWidth="1"/>
    <col min="6368" max="6368" width="14" style="95" customWidth="1"/>
    <col min="6369" max="6369" width="13" style="95" customWidth="1"/>
    <col min="6370" max="6371" width="8.85546875" style="95" customWidth="1"/>
    <col min="6372" max="6372" width="11.5703125" style="95" customWidth="1"/>
    <col min="6373" max="6375" width="11.85546875" style="95" customWidth="1"/>
    <col min="6376" max="6377" width="8.85546875" style="95" customWidth="1"/>
    <col min="6378" max="6378" width="11.42578125" style="95" customWidth="1"/>
    <col min="6379" max="6603" width="8.85546875" style="95"/>
    <col min="6604" max="6604" width="71.28515625" style="95" customWidth="1"/>
    <col min="6605" max="6605" width="21" style="95" customWidth="1"/>
    <col min="6606" max="6606" width="19.7109375" style="95" customWidth="1"/>
    <col min="6607" max="6607" width="16.7109375" style="95" customWidth="1"/>
    <col min="6608" max="6608" width="18.7109375" style="95" customWidth="1"/>
    <col min="6609" max="6609" width="17" style="95" customWidth="1"/>
    <col min="6610" max="6610" width="14.7109375" style="95" customWidth="1"/>
    <col min="6611" max="6611" width="16.85546875" style="95" customWidth="1"/>
    <col min="6612" max="6612" width="16.140625" style="95" customWidth="1"/>
    <col min="6613" max="6613" width="16.28515625" style="95" customWidth="1"/>
    <col min="6614" max="6614" width="19.85546875" style="95" customWidth="1"/>
    <col min="6615" max="6615" width="16.7109375" style="95" customWidth="1"/>
    <col min="6616" max="6616" width="16.140625" style="95" customWidth="1"/>
    <col min="6617" max="6617" width="18.85546875" style="95" customWidth="1"/>
    <col min="6618" max="6618" width="19.85546875" style="95" customWidth="1"/>
    <col min="6619" max="6619" width="16.7109375" style="95" customWidth="1"/>
    <col min="6620" max="6620" width="18.5703125" style="95" customWidth="1"/>
    <col min="6621" max="6621" width="15.7109375" style="95" customWidth="1"/>
    <col min="6622" max="6622" width="11" style="95" customWidth="1"/>
    <col min="6623" max="6623" width="17.140625" style="95" customWidth="1"/>
    <col min="6624" max="6624" width="14" style="95" customWidth="1"/>
    <col min="6625" max="6625" width="13" style="95" customWidth="1"/>
    <col min="6626" max="6627" width="8.85546875" style="95" customWidth="1"/>
    <col min="6628" max="6628" width="11.5703125" style="95" customWidth="1"/>
    <col min="6629" max="6631" width="11.85546875" style="95" customWidth="1"/>
    <col min="6632" max="6633" width="8.85546875" style="95" customWidth="1"/>
    <col min="6634" max="6634" width="11.42578125" style="95" customWidth="1"/>
    <col min="6635" max="6859" width="8.85546875" style="95"/>
    <col min="6860" max="6860" width="71.28515625" style="95" customWidth="1"/>
    <col min="6861" max="6861" width="21" style="95" customWidth="1"/>
    <col min="6862" max="6862" width="19.7109375" style="95" customWidth="1"/>
    <col min="6863" max="6863" width="16.7109375" style="95" customWidth="1"/>
    <col min="6864" max="6864" width="18.7109375" style="95" customWidth="1"/>
    <col min="6865" max="6865" width="17" style="95" customWidth="1"/>
    <col min="6866" max="6866" width="14.7109375" style="95" customWidth="1"/>
    <col min="6867" max="6867" width="16.85546875" style="95" customWidth="1"/>
    <col min="6868" max="6868" width="16.140625" style="95" customWidth="1"/>
    <col min="6869" max="6869" width="16.28515625" style="95" customWidth="1"/>
    <col min="6870" max="6870" width="19.85546875" style="95" customWidth="1"/>
    <col min="6871" max="6871" width="16.7109375" style="95" customWidth="1"/>
    <col min="6872" max="6872" width="16.140625" style="95" customWidth="1"/>
    <col min="6873" max="6873" width="18.85546875" style="95" customWidth="1"/>
    <col min="6874" max="6874" width="19.85546875" style="95" customWidth="1"/>
    <col min="6875" max="6875" width="16.7109375" style="95" customWidth="1"/>
    <col min="6876" max="6876" width="18.5703125" style="95" customWidth="1"/>
    <col min="6877" max="6877" width="15.7109375" style="95" customWidth="1"/>
    <col min="6878" max="6878" width="11" style="95" customWidth="1"/>
    <col min="6879" max="6879" width="17.140625" style="95" customWidth="1"/>
    <col min="6880" max="6880" width="14" style="95" customWidth="1"/>
    <col min="6881" max="6881" width="13" style="95" customWidth="1"/>
    <col min="6882" max="6883" width="8.85546875" style="95" customWidth="1"/>
    <col min="6884" max="6884" width="11.5703125" style="95" customWidth="1"/>
    <col min="6885" max="6887" width="11.85546875" style="95" customWidth="1"/>
    <col min="6888" max="6889" width="8.85546875" style="95" customWidth="1"/>
    <col min="6890" max="6890" width="11.42578125" style="95" customWidth="1"/>
    <col min="6891" max="7115" width="8.85546875" style="95"/>
    <col min="7116" max="7116" width="71.28515625" style="95" customWidth="1"/>
    <col min="7117" max="7117" width="21" style="95" customWidth="1"/>
    <col min="7118" max="7118" width="19.7109375" style="95" customWidth="1"/>
    <col min="7119" max="7119" width="16.7109375" style="95" customWidth="1"/>
    <col min="7120" max="7120" width="18.7109375" style="95" customWidth="1"/>
    <col min="7121" max="7121" width="17" style="95" customWidth="1"/>
    <col min="7122" max="7122" width="14.7109375" style="95" customWidth="1"/>
    <col min="7123" max="7123" width="16.85546875" style="95" customWidth="1"/>
    <col min="7124" max="7124" width="16.140625" style="95" customWidth="1"/>
    <col min="7125" max="7125" width="16.28515625" style="95" customWidth="1"/>
    <col min="7126" max="7126" width="19.85546875" style="95" customWidth="1"/>
    <col min="7127" max="7127" width="16.7109375" style="95" customWidth="1"/>
    <col min="7128" max="7128" width="16.140625" style="95" customWidth="1"/>
    <col min="7129" max="7129" width="18.85546875" style="95" customWidth="1"/>
    <col min="7130" max="7130" width="19.85546875" style="95" customWidth="1"/>
    <col min="7131" max="7131" width="16.7109375" style="95" customWidth="1"/>
    <col min="7132" max="7132" width="18.5703125" style="95" customWidth="1"/>
    <col min="7133" max="7133" width="15.7109375" style="95" customWidth="1"/>
    <col min="7134" max="7134" width="11" style="95" customWidth="1"/>
    <col min="7135" max="7135" width="17.140625" style="95" customWidth="1"/>
    <col min="7136" max="7136" width="14" style="95" customWidth="1"/>
    <col min="7137" max="7137" width="13" style="95" customWidth="1"/>
    <col min="7138" max="7139" width="8.85546875" style="95" customWidth="1"/>
    <col min="7140" max="7140" width="11.5703125" style="95" customWidth="1"/>
    <col min="7141" max="7143" width="11.85546875" style="95" customWidth="1"/>
    <col min="7144" max="7145" width="8.85546875" style="95" customWidth="1"/>
    <col min="7146" max="7146" width="11.42578125" style="95" customWidth="1"/>
    <col min="7147" max="7371" width="8.85546875" style="95"/>
    <col min="7372" max="7372" width="71.28515625" style="95" customWidth="1"/>
    <col min="7373" max="7373" width="21" style="95" customWidth="1"/>
    <col min="7374" max="7374" width="19.7109375" style="95" customWidth="1"/>
    <col min="7375" max="7375" width="16.7109375" style="95" customWidth="1"/>
    <col min="7376" max="7376" width="18.7109375" style="95" customWidth="1"/>
    <col min="7377" max="7377" width="17" style="95" customWidth="1"/>
    <col min="7378" max="7378" width="14.7109375" style="95" customWidth="1"/>
    <col min="7379" max="7379" width="16.85546875" style="95" customWidth="1"/>
    <col min="7380" max="7380" width="16.140625" style="95" customWidth="1"/>
    <col min="7381" max="7381" width="16.28515625" style="95" customWidth="1"/>
    <col min="7382" max="7382" width="19.85546875" style="95" customWidth="1"/>
    <col min="7383" max="7383" width="16.7109375" style="95" customWidth="1"/>
    <col min="7384" max="7384" width="16.140625" style="95" customWidth="1"/>
    <col min="7385" max="7385" width="18.85546875" style="95" customWidth="1"/>
    <col min="7386" max="7386" width="19.85546875" style="95" customWidth="1"/>
    <col min="7387" max="7387" width="16.7109375" style="95" customWidth="1"/>
    <col min="7388" max="7388" width="18.5703125" style="95" customWidth="1"/>
    <col min="7389" max="7389" width="15.7109375" style="95" customWidth="1"/>
    <col min="7390" max="7390" width="11" style="95" customWidth="1"/>
    <col min="7391" max="7391" width="17.140625" style="95" customWidth="1"/>
    <col min="7392" max="7392" width="14" style="95" customWidth="1"/>
    <col min="7393" max="7393" width="13" style="95" customWidth="1"/>
    <col min="7394" max="7395" width="8.85546875" style="95" customWidth="1"/>
    <col min="7396" max="7396" width="11.5703125" style="95" customWidth="1"/>
    <col min="7397" max="7399" width="11.85546875" style="95" customWidth="1"/>
    <col min="7400" max="7401" width="8.85546875" style="95" customWidth="1"/>
    <col min="7402" max="7402" width="11.42578125" style="95" customWidth="1"/>
    <col min="7403" max="7627" width="8.85546875" style="95"/>
    <col min="7628" max="7628" width="71.28515625" style="95" customWidth="1"/>
    <col min="7629" max="7629" width="21" style="95" customWidth="1"/>
    <col min="7630" max="7630" width="19.7109375" style="95" customWidth="1"/>
    <col min="7631" max="7631" width="16.7109375" style="95" customWidth="1"/>
    <col min="7632" max="7632" width="18.7109375" style="95" customWidth="1"/>
    <col min="7633" max="7633" width="17" style="95" customWidth="1"/>
    <col min="7634" max="7634" width="14.7109375" style="95" customWidth="1"/>
    <col min="7635" max="7635" width="16.85546875" style="95" customWidth="1"/>
    <col min="7636" max="7636" width="16.140625" style="95" customWidth="1"/>
    <col min="7637" max="7637" width="16.28515625" style="95" customWidth="1"/>
    <col min="7638" max="7638" width="19.85546875" style="95" customWidth="1"/>
    <col min="7639" max="7639" width="16.7109375" style="95" customWidth="1"/>
    <col min="7640" max="7640" width="16.140625" style="95" customWidth="1"/>
    <col min="7641" max="7641" width="18.85546875" style="95" customWidth="1"/>
    <col min="7642" max="7642" width="19.85546875" style="95" customWidth="1"/>
    <col min="7643" max="7643" width="16.7109375" style="95" customWidth="1"/>
    <col min="7644" max="7644" width="18.5703125" style="95" customWidth="1"/>
    <col min="7645" max="7645" width="15.7109375" style="95" customWidth="1"/>
    <col min="7646" max="7646" width="11" style="95" customWidth="1"/>
    <col min="7647" max="7647" width="17.140625" style="95" customWidth="1"/>
    <col min="7648" max="7648" width="14" style="95" customWidth="1"/>
    <col min="7649" max="7649" width="13" style="95" customWidth="1"/>
    <col min="7650" max="7651" width="8.85546875" style="95" customWidth="1"/>
    <col min="7652" max="7652" width="11.5703125" style="95" customWidth="1"/>
    <col min="7653" max="7655" width="11.85546875" style="95" customWidth="1"/>
    <col min="7656" max="7657" width="8.85546875" style="95" customWidth="1"/>
    <col min="7658" max="7658" width="11.42578125" style="95" customWidth="1"/>
    <col min="7659" max="7883" width="8.85546875" style="95"/>
    <col min="7884" max="7884" width="71.28515625" style="95" customWidth="1"/>
    <col min="7885" max="7885" width="21" style="95" customWidth="1"/>
    <col min="7886" max="7886" width="19.7109375" style="95" customWidth="1"/>
    <col min="7887" max="7887" width="16.7109375" style="95" customWidth="1"/>
    <col min="7888" max="7888" width="18.7109375" style="95" customWidth="1"/>
    <col min="7889" max="7889" width="17" style="95" customWidth="1"/>
    <col min="7890" max="7890" width="14.7109375" style="95" customWidth="1"/>
    <col min="7891" max="7891" width="16.85546875" style="95" customWidth="1"/>
    <col min="7892" max="7892" width="16.140625" style="95" customWidth="1"/>
    <col min="7893" max="7893" width="16.28515625" style="95" customWidth="1"/>
    <col min="7894" max="7894" width="19.85546875" style="95" customWidth="1"/>
    <col min="7895" max="7895" width="16.7109375" style="95" customWidth="1"/>
    <col min="7896" max="7896" width="16.140625" style="95" customWidth="1"/>
    <col min="7897" max="7897" width="18.85546875" style="95" customWidth="1"/>
    <col min="7898" max="7898" width="19.85546875" style="95" customWidth="1"/>
    <col min="7899" max="7899" width="16.7109375" style="95" customWidth="1"/>
    <col min="7900" max="7900" width="18.5703125" style="95" customWidth="1"/>
    <col min="7901" max="7901" width="15.7109375" style="95" customWidth="1"/>
    <col min="7902" max="7902" width="11" style="95" customWidth="1"/>
    <col min="7903" max="7903" width="17.140625" style="95" customWidth="1"/>
    <col min="7904" max="7904" width="14" style="95" customWidth="1"/>
    <col min="7905" max="7905" width="13" style="95" customWidth="1"/>
    <col min="7906" max="7907" width="8.85546875" style="95" customWidth="1"/>
    <col min="7908" max="7908" width="11.5703125" style="95" customWidth="1"/>
    <col min="7909" max="7911" width="11.85546875" style="95" customWidth="1"/>
    <col min="7912" max="7913" width="8.85546875" style="95" customWidth="1"/>
    <col min="7914" max="7914" width="11.42578125" style="95" customWidth="1"/>
    <col min="7915" max="8139" width="8.85546875" style="95"/>
    <col min="8140" max="8140" width="71.28515625" style="95" customWidth="1"/>
    <col min="8141" max="8141" width="21" style="95" customWidth="1"/>
    <col min="8142" max="8142" width="19.7109375" style="95" customWidth="1"/>
    <col min="8143" max="8143" width="16.7109375" style="95" customWidth="1"/>
    <col min="8144" max="8144" width="18.7109375" style="95" customWidth="1"/>
    <col min="8145" max="8145" width="17" style="95" customWidth="1"/>
    <col min="8146" max="8146" width="14.7109375" style="95" customWidth="1"/>
    <col min="8147" max="8147" width="16.85546875" style="95" customWidth="1"/>
    <col min="8148" max="8148" width="16.140625" style="95" customWidth="1"/>
    <col min="8149" max="8149" width="16.28515625" style="95" customWidth="1"/>
    <col min="8150" max="8150" width="19.85546875" style="95" customWidth="1"/>
    <col min="8151" max="8151" width="16.7109375" style="95" customWidth="1"/>
    <col min="8152" max="8152" width="16.140625" style="95" customWidth="1"/>
    <col min="8153" max="8153" width="18.85546875" style="95" customWidth="1"/>
    <col min="8154" max="8154" width="19.85546875" style="95" customWidth="1"/>
    <col min="8155" max="8155" width="16.7109375" style="95" customWidth="1"/>
    <col min="8156" max="8156" width="18.5703125" style="95" customWidth="1"/>
    <col min="8157" max="8157" width="15.7109375" style="95" customWidth="1"/>
    <col min="8158" max="8158" width="11" style="95" customWidth="1"/>
    <col min="8159" max="8159" width="17.140625" style="95" customWidth="1"/>
    <col min="8160" max="8160" width="14" style="95" customWidth="1"/>
    <col min="8161" max="8161" width="13" style="95" customWidth="1"/>
    <col min="8162" max="8163" width="8.85546875" style="95" customWidth="1"/>
    <col min="8164" max="8164" width="11.5703125" style="95" customWidth="1"/>
    <col min="8165" max="8167" width="11.85546875" style="95" customWidth="1"/>
    <col min="8168" max="8169" width="8.85546875" style="95" customWidth="1"/>
    <col min="8170" max="8170" width="11.42578125" style="95" customWidth="1"/>
    <col min="8171" max="8395" width="8.85546875" style="95"/>
    <col min="8396" max="8396" width="71.28515625" style="95" customWidth="1"/>
    <col min="8397" max="8397" width="21" style="95" customWidth="1"/>
    <col min="8398" max="8398" width="19.7109375" style="95" customWidth="1"/>
    <col min="8399" max="8399" width="16.7109375" style="95" customWidth="1"/>
    <col min="8400" max="8400" width="18.7109375" style="95" customWidth="1"/>
    <col min="8401" max="8401" width="17" style="95" customWidth="1"/>
    <col min="8402" max="8402" width="14.7109375" style="95" customWidth="1"/>
    <col min="8403" max="8403" width="16.85546875" style="95" customWidth="1"/>
    <col min="8404" max="8404" width="16.140625" style="95" customWidth="1"/>
    <col min="8405" max="8405" width="16.28515625" style="95" customWidth="1"/>
    <col min="8406" max="8406" width="19.85546875" style="95" customWidth="1"/>
    <col min="8407" max="8407" width="16.7109375" style="95" customWidth="1"/>
    <col min="8408" max="8408" width="16.140625" style="95" customWidth="1"/>
    <col min="8409" max="8409" width="18.85546875" style="95" customWidth="1"/>
    <col min="8410" max="8410" width="19.85546875" style="95" customWidth="1"/>
    <col min="8411" max="8411" width="16.7109375" style="95" customWidth="1"/>
    <col min="8412" max="8412" width="18.5703125" style="95" customWidth="1"/>
    <col min="8413" max="8413" width="15.7109375" style="95" customWidth="1"/>
    <col min="8414" max="8414" width="11" style="95" customWidth="1"/>
    <col min="8415" max="8415" width="17.140625" style="95" customWidth="1"/>
    <col min="8416" max="8416" width="14" style="95" customWidth="1"/>
    <col min="8417" max="8417" width="13" style="95" customWidth="1"/>
    <col min="8418" max="8419" width="8.85546875" style="95" customWidth="1"/>
    <col min="8420" max="8420" width="11.5703125" style="95" customWidth="1"/>
    <col min="8421" max="8423" width="11.85546875" style="95" customWidth="1"/>
    <col min="8424" max="8425" width="8.85546875" style="95" customWidth="1"/>
    <col min="8426" max="8426" width="11.42578125" style="95" customWidth="1"/>
    <col min="8427" max="8651" width="8.85546875" style="95"/>
    <col min="8652" max="8652" width="71.28515625" style="95" customWidth="1"/>
    <col min="8653" max="8653" width="21" style="95" customWidth="1"/>
    <col min="8654" max="8654" width="19.7109375" style="95" customWidth="1"/>
    <col min="8655" max="8655" width="16.7109375" style="95" customWidth="1"/>
    <col min="8656" max="8656" width="18.7109375" style="95" customWidth="1"/>
    <col min="8657" max="8657" width="17" style="95" customWidth="1"/>
    <col min="8658" max="8658" width="14.7109375" style="95" customWidth="1"/>
    <col min="8659" max="8659" width="16.85546875" style="95" customWidth="1"/>
    <col min="8660" max="8660" width="16.140625" style="95" customWidth="1"/>
    <col min="8661" max="8661" width="16.28515625" style="95" customWidth="1"/>
    <col min="8662" max="8662" width="19.85546875" style="95" customWidth="1"/>
    <col min="8663" max="8663" width="16.7109375" style="95" customWidth="1"/>
    <col min="8664" max="8664" width="16.140625" style="95" customWidth="1"/>
    <col min="8665" max="8665" width="18.85546875" style="95" customWidth="1"/>
    <col min="8666" max="8666" width="19.85546875" style="95" customWidth="1"/>
    <col min="8667" max="8667" width="16.7109375" style="95" customWidth="1"/>
    <col min="8668" max="8668" width="18.5703125" style="95" customWidth="1"/>
    <col min="8669" max="8669" width="15.7109375" style="95" customWidth="1"/>
    <col min="8670" max="8670" width="11" style="95" customWidth="1"/>
    <col min="8671" max="8671" width="17.140625" style="95" customWidth="1"/>
    <col min="8672" max="8672" width="14" style="95" customWidth="1"/>
    <col min="8673" max="8673" width="13" style="95" customWidth="1"/>
    <col min="8674" max="8675" width="8.85546875" style="95" customWidth="1"/>
    <col min="8676" max="8676" width="11.5703125" style="95" customWidth="1"/>
    <col min="8677" max="8679" width="11.85546875" style="95" customWidth="1"/>
    <col min="8680" max="8681" width="8.85546875" style="95" customWidth="1"/>
    <col min="8682" max="8682" width="11.42578125" style="95" customWidth="1"/>
    <col min="8683" max="8907" width="8.85546875" style="95"/>
    <col min="8908" max="8908" width="71.28515625" style="95" customWidth="1"/>
    <col min="8909" max="8909" width="21" style="95" customWidth="1"/>
    <col min="8910" max="8910" width="19.7109375" style="95" customWidth="1"/>
    <col min="8911" max="8911" width="16.7109375" style="95" customWidth="1"/>
    <col min="8912" max="8912" width="18.7109375" style="95" customWidth="1"/>
    <col min="8913" max="8913" width="17" style="95" customWidth="1"/>
    <col min="8914" max="8914" width="14.7109375" style="95" customWidth="1"/>
    <col min="8915" max="8915" width="16.85546875" style="95" customWidth="1"/>
    <col min="8916" max="8916" width="16.140625" style="95" customWidth="1"/>
    <col min="8917" max="8917" width="16.28515625" style="95" customWidth="1"/>
    <col min="8918" max="8918" width="19.85546875" style="95" customWidth="1"/>
    <col min="8919" max="8919" width="16.7109375" style="95" customWidth="1"/>
    <col min="8920" max="8920" width="16.140625" style="95" customWidth="1"/>
    <col min="8921" max="8921" width="18.85546875" style="95" customWidth="1"/>
    <col min="8922" max="8922" width="19.85546875" style="95" customWidth="1"/>
    <col min="8923" max="8923" width="16.7109375" style="95" customWidth="1"/>
    <col min="8924" max="8924" width="18.5703125" style="95" customWidth="1"/>
    <col min="8925" max="8925" width="15.7109375" style="95" customWidth="1"/>
    <col min="8926" max="8926" width="11" style="95" customWidth="1"/>
    <col min="8927" max="8927" width="17.140625" style="95" customWidth="1"/>
    <col min="8928" max="8928" width="14" style="95" customWidth="1"/>
    <col min="8929" max="8929" width="13" style="95" customWidth="1"/>
    <col min="8930" max="8931" width="8.85546875" style="95" customWidth="1"/>
    <col min="8932" max="8932" width="11.5703125" style="95" customWidth="1"/>
    <col min="8933" max="8935" width="11.85546875" style="95" customWidth="1"/>
    <col min="8936" max="8937" width="8.85546875" style="95" customWidth="1"/>
    <col min="8938" max="8938" width="11.42578125" style="95" customWidth="1"/>
    <col min="8939" max="9163" width="8.85546875" style="95"/>
    <col min="9164" max="9164" width="71.28515625" style="95" customWidth="1"/>
    <col min="9165" max="9165" width="21" style="95" customWidth="1"/>
    <col min="9166" max="9166" width="19.7109375" style="95" customWidth="1"/>
    <col min="9167" max="9167" width="16.7109375" style="95" customWidth="1"/>
    <col min="9168" max="9168" width="18.7109375" style="95" customWidth="1"/>
    <col min="9169" max="9169" width="17" style="95" customWidth="1"/>
    <col min="9170" max="9170" width="14.7109375" style="95" customWidth="1"/>
    <col min="9171" max="9171" width="16.85546875" style="95" customWidth="1"/>
    <col min="9172" max="9172" width="16.140625" style="95" customWidth="1"/>
    <col min="9173" max="9173" width="16.28515625" style="95" customWidth="1"/>
    <col min="9174" max="9174" width="19.85546875" style="95" customWidth="1"/>
    <col min="9175" max="9175" width="16.7109375" style="95" customWidth="1"/>
    <col min="9176" max="9176" width="16.140625" style="95" customWidth="1"/>
    <col min="9177" max="9177" width="18.85546875" style="95" customWidth="1"/>
    <col min="9178" max="9178" width="19.85546875" style="95" customWidth="1"/>
    <col min="9179" max="9179" width="16.7109375" style="95" customWidth="1"/>
    <col min="9180" max="9180" width="18.5703125" style="95" customWidth="1"/>
    <col min="9181" max="9181" width="15.7109375" style="95" customWidth="1"/>
    <col min="9182" max="9182" width="11" style="95" customWidth="1"/>
    <col min="9183" max="9183" width="17.140625" style="95" customWidth="1"/>
    <col min="9184" max="9184" width="14" style="95" customWidth="1"/>
    <col min="9185" max="9185" width="13" style="95" customWidth="1"/>
    <col min="9186" max="9187" width="8.85546875" style="95" customWidth="1"/>
    <col min="9188" max="9188" width="11.5703125" style="95" customWidth="1"/>
    <col min="9189" max="9191" width="11.85546875" style="95" customWidth="1"/>
    <col min="9192" max="9193" width="8.85546875" style="95" customWidth="1"/>
    <col min="9194" max="9194" width="11.42578125" style="95" customWidth="1"/>
    <col min="9195" max="9419" width="8.85546875" style="95"/>
    <col min="9420" max="9420" width="71.28515625" style="95" customWidth="1"/>
    <col min="9421" max="9421" width="21" style="95" customWidth="1"/>
    <col min="9422" max="9422" width="19.7109375" style="95" customWidth="1"/>
    <col min="9423" max="9423" width="16.7109375" style="95" customWidth="1"/>
    <col min="9424" max="9424" width="18.7109375" style="95" customWidth="1"/>
    <col min="9425" max="9425" width="17" style="95" customWidth="1"/>
    <col min="9426" max="9426" width="14.7109375" style="95" customWidth="1"/>
    <col min="9427" max="9427" width="16.85546875" style="95" customWidth="1"/>
    <col min="9428" max="9428" width="16.140625" style="95" customWidth="1"/>
    <col min="9429" max="9429" width="16.28515625" style="95" customWidth="1"/>
    <col min="9430" max="9430" width="19.85546875" style="95" customWidth="1"/>
    <col min="9431" max="9431" width="16.7109375" style="95" customWidth="1"/>
    <col min="9432" max="9432" width="16.140625" style="95" customWidth="1"/>
    <col min="9433" max="9433" width="18.85546875" style="95" customWidth="1"/>
    <col min="9434" max="9434" width="19.85546875" style="95" customWidth="1"/>
    <col min="9435" max="9435" width="16.7109375" style="95" customWidth="1"/>
    <col min="9436" max="9436" width="18.5703125" style="95" customWidth="1"/>
    <col min="9437" max="9437" width="15.7109375" style="95" customWidth="1"/>
    <col min="9438" max="9438" width="11" style="95" customWidth="1"/>
    <col min="9439" max="9439" width="17.140625" style="95" customWidth="1"/>
    <col min="9440" max="9440" width="14" style="95" customWidth="1"/>
    <col min="9441" max="9441" width="13" style="95" customWidth="1"/>
    <col min="9442" max="9443" width="8.85546875" style="95" customWidth="1"/>
    <col min="9444" max="9444" width="11.5703125" style="95" customWidth="1"/>
    <col min="9445" max="9447" width="11.85546875" style="95" customWidth="1"/>
    <col min="9448" max="9449" width="8.85546875" style="95" customWidth="1"/>
    <col min="9450" max="9450" width="11.42578125" style="95" customWidth="1"/>
    <col min="9451" max="9675" width="8.85546875" style="95"/>
    <col min="9676" max="9676" width="71.28515625" style="95" customWidth="1"/>
    <col min="9677" max="9677" width="21" style="95" customWidth="1"/>
    <col min="9678" max="9678" width="19.7109375" style="95" customWidth="1"/>
    <col min="9679" max="9679" width="16.7109375" style="95" customWidth="1"/>
    <col min="9680" max="9680" width="18.7109375" style="95" customWidth="1"/>
    <col min="9681" max="9681" width="17" style="95" customWidth="1"/>
    <col min="9682" max="9682" width="14.7109375" style="95" customWidth="1"/>
    <col min="9683" max="9683" width="16.85546875" style="95" customWidth="1"/>
    <col min="9684" max="9684" width="16.140625" style="95" customWidth="1"/>
    <col min="9685" max="9685" width="16.28515625" style="95" customWidth="1"/>
    <col min="9686" max="9686" width="19.85546875" style="95" customWidth="1"/>
    <col min="9687" max="9687" width="16.7109375" style="95" customWidth="1"/>
    <col min="9688" max="9688" width="16.140625" style="95" customWidth="1"/>
    <col min="9689" max="9689" width="18.85546875" style="95" customWidth="1"/>
    <col min="9690" max="9690" width="19.85546875" style="95" customWidth="1"/>
    <col min="9691" max="9691" width="16.7109375" style="95" customWidth="1"/>
    <col min="9692" max="9692" width="18.5703125" style="95" customWidth="1"/>
    <col min="9693" max="9693" width="15.7109375" style="95" customWidth="1"/>
    <col min="9694" max="9694" width="11" style="95" customWidth="1"/>
    <col min="9695" max="9695" width="17.140625" style="95" customWidth="1"/>
    <col min="9696" max="9696" width="14" style="95" customWidth="1"/>
    <col min="9697" max="9697" width="13" style="95" customWidth="1"/>
    <col min="9698" max="9699" width="8.85546875" style="95" customWidth="1"/>
    <col min="9700" max="9700" width="11.5703125" style="95" customWidth="1"/>
    <col min="9701" max="9703" width="11.85546875" style="95" customWidth="1"/>
    <col min="9704" max="9705" width="8.85546875" style="95" customWidth="1"/>
    <col min="9706" max="9706" width="11.42578125" style="95" customWidth="1"/>
    <col min="9707" max="9931" width="8.85546875" style="95"/>
    <col min="9932" max="9932" width="71.28515625" style="95" customWidth="1"/>
    <col min="9933" max="9933" width="21" style="95" customWidth="1"/>
    <col min="9934" max="9934" width="19.7109375" style="95" customWidth="1"/>
    <col min="9935" max="9935" width="16.7109375" style="95" customWidth="1"/>
    <col min="9936" max="9936" width="18.7109375" style="95" customWidth="1"/>
    <col min="9937" max="9937" width="17" style="95" customWidth="1"/>
    <col min="9938" max="9938" width="14.7109375" style="95" customWidth="1"/>
    <col min="9939" max="9939" width="16.85546875" style="95" customWidth="1"/>
    <col min="9940" max="9940" width="16.140625" style="95" customWidth="1"/>
    <col min="9941" max="9941" width="16.28515625" style="95" customWidth="1"/>
    <col min="9942" max="9942" width="19.85546875" style="95" customWidth="1"/>
    <col min="9943" max="9943" width="16.7109375" style="95" customWidth="1"/>
    <col min="9944" max="9944" width="16.140625" style="95" customWidth="1"/>
    <col min="9945" max="9945" width="18.85546875" style="95" customWidth="1"/>
    <col min="9946" max="9946" width="19.85546875" style="95" customWidth="1"/>
    <col min="9947" max="9947" width="16.7109375" style="95" customWidth="1"/>
    <col min="9948" max="9948" width="18.5703125" style="95" customWidth="1"/>
    <col min="9949" max="9949" width="15.7109375" style="95" customWidth="1"/>
    <col min="9950" max="9950" width="11" style="95" customWidth="1"/>
    <col min="9951" max="9951" width="17.140625" style="95" customWidth="1"/>
    <col min="9952" max="9952" width="14" style="95" customWidth="1"/>
    <col min="9953" max="9953" width="13" style="95" customWidth="1"/>
    <col min="9954" max="9955" width="8.85546875" style="95" customWidth="1"/>
    <col min="9956" max="9956" width="11.5703125" style="95" customWidth="1"/>
    <col min="9957" max="9959" width="11.85546875" style="95" customWidth="1"/>
    <col min="9960" max="9961" width="8.85546875" style="95" customWidth="1"/>
    <col min="9962" max="9962" width="11.42578125" style="95" customWidth="1"/>
    <col min="9963" max="10187" width="8.85546875" style="95"/>
    <col min="10188" max="10188" width="71.28515625" style="95" customWidth="1"/>
    <col min="10189" max="10189" width="21" style="95" customWidth="1"/>
    <col min="10190" max="10190" width="19.7109375" style="95" customWidth="1"/>
    <col min="10191" max="10191" width="16.7109375" style="95" customWidth="1"/>
    <col min="10192" max="10192" width="18.7109375" style="95" customWidth="1"/>
    <col min="10193" max="10193" width="17" style="95" customWidth="1"/>
    <col min="10194" max="10194" width="14.7109375" style="95" customWidth="1"/>
    <col min="10195" max="10195" width="16.85546875" style="95" customWidth="1"/>
    <col min="10196" max="10196" width="16.140625" style="95" customWidth="1"/>
    <col min="10197" max="10197" width="16.28515625" style="95" customWidth="1"/>
    <col min="10198" max="10198" width="19.85546875" style="95" customWidth="1"/>
    <col min="10199" max="10199" width="16.7109375" style="95" customWidth="1"/>
    <col min="10200" max="10200" width="16.140625" style="95" customWidth="1"/>
    <col min="10201" max="10201" width="18.85546875" style="95" customWidth="1"/>
    <col min="10202" max="10202" width="19.85546875" style="95" customWidth="1"/>
    <col min="10203" max="10203" width="16.7109375" style="95" customWidth="1"/>
    <col min="10204" max="10204" width="18.5703125" style="95" customWidth="1"/>
    <col min="10205" max="10205" width="15.7109375" style="95" customWidth="1"/>
    <col min="10206" max="10206" width="11" style="95" customWidth="1"/>
    <col min="10207" max="10207" width="17.140625" style="95" customWidth="1"/>
    <col min="10208" max="10208" width="14" style="95" customWidth="1"/>
    <col min="10209" max="10209" width="13" style="95" customWidth="1"/>
    <col min="10210" max="10211" width="8.85546875" style="95" customWidth="1"/>
    <col min="10212" max="10212" width="11.5703125" style="95" customWidth="1"/>
    <col min="10213" max="10215" width="11.85546875" style="95" customWidth="1"/>
    <col min="10216" max="10217" width="8.85546875" style="95" customWidth="1"/>
    <col min="10218" max="10218" width="11.42578125" style="95" customWidth="1"/>
    <col min="10219" max="10443" width="8.85546875" style="95"/>
    <col min="10444" max="10444" width="71.28515625" style="95" customWidth="1"/>
    <col min="10445" max="10445" width="21" style="95" customWidth="1"/>
    <col min="10446" max="10446" width="19.7109375" style="95" customWidth="1"/>
    <col min="10447" max="10447" width="16.7109375" style="95" customWidth="1"/>
    <col min="10448" max="10448" width="18.7109375" style="95" customWidth="1"/>
    <col min="10449" max="10449" width="17" style="95" customWidth="1"/>
    <col min="10450" max="10450" width="14.7109375" style="95" customWidth="1"/>
    <col min="10451" max="10451" width="16.85546875" style="95" customWidth="1"/>
    <col min="10452" max="10452" width="16.140625" style="95" customWidth="1"/>
    <col min="10453" max="10453" width="16.28515625" style="95" customWidth="1"/>
    <col min="10454" max="10454" width="19.85546875" style="95" customWidth="1"/>
    <col min="10455" max="10455" width="16.7109375" style="95" customWidth="1"/>
    <col min="10456" max="10456" width="16.140625" style="95" customWidth="1"/>
    <col min="10457" max="10457" width="18.85546875" style="95" customWidth="1"/>
    <col min="10458" max="10458" width="19.85546875" style="95" customWidth="1"/>
    <col min="10459" max="10459" width="16.7109375" style="95" customWidth="1"/>
    <col min="10460" max="10460" width="18.5703125" style="95" customWidth="1"/>
    <col min="10461" max="10461" width="15.7109375" style="95" customWidth="1"/>
    <col min="10462" max="10462" width="11" style="95" customWidth="1"/>
    <col min="10463" max="10463" width="17.140625" style="95" customWidth="1"/>
    <col min="10464" max="10464" width="14" style="95" customWidth="1"/>
    <col min="10465" max="10465" width="13" style="95" customWidth="1"/>
    <col min="10466" max="10467" width="8.85546875" style="95" customWidth="1"/>
    <col min="10468" max="10468" width="11.5703125" style="95" customWidth="1"/>
    <col min="10469" max="10471" width="11.85546875" style="95" customWidth="1"/>
    <col min="10472" max="10473" width="8.85546875" style="95" customWidth="1"/>
    <col min="10474" max="10474" width="11.42578125" style="95" customWidth="1"/>
    <col min="10475" max="10699" width="8.85546875" style="95"/>
    <col min="10700" max="10700" width="71.28515625" style="95" customWidth="1"/>
    <col min="10701" max="10701" width="21" style="95" customWidth="1"/>
    <col min="10702" max="10702" width="19.7109375" style="95" customWidth="1"/>
    <col min="10703" max="10703" width="16.7109375" style="95" customWidth="1"/>
    <col min="10704" max="10704" width="18.7109375" style="95" customWidth="1"/>
    <col min="10705" max="10705" width="17" style="95" customWidth="1"/>
    <col min="10706" max="10706" width="14.7109375" style="95" customWidth="1"/>
    <col min="10707" max="10707" width="16.85546875" style="95" customWidth="1"/>
    <col min="10708" max="10708" width="16.140625" style="95" customWidth="1"/>
    <col min="10709" max="10709" width="16.28515625" style="95" customWidth="1"/>
    <col min="10710" max="10710" width="19.85546875" style="95" customWidth="1"/>
    <col min="10711" max="10711" width="16.7109375" style="95" customWidth="1"/>
    <col min="10712" max="10712" width="16.140625" style="95" customWidth="1"/>
    <col min="10713" max="10713" width="18.85546875" style="95" customWidth="1"/>
    <col min="10714" max="10714" width="19.85546875" style="95" customWidth="1"/>
    <col min="10715" max="10715" width="16.7109375" style="95" customWidth="1"/>
    <col min="10716" max="10716" width="18.5703125" style="95" customWidth="1"/>
    <col min="10717" max="10717" width="15.7109375" style="95" customWidth="1"/>
    <col min="10718" max="10718" width="11" style="95" customWidth="1"/>
    <col min="10719" max="10719" width="17.140625" style="95" customWidth="1"/>
    <col min="10720" max="10720" width="14" style="95" customWidth="1"/>
    <col min="10721" max="10721" width="13" style="95" customWidth="1"/>
    <col min="10722" max="10723" width="8.85546875" style="95" customWidth="1"/>
    <col min="10724" max="10724" width="11.5703125" style="95" customWidth="1"/>
    <col min="10725" max="10727" width="11.85546875" style="95" customWidth="1"/>
    <col min="10728" max="10729" width="8.85546875" style="95" customWidth="1"/>
    <col min="10730" max="10730" width="11.42578125" style="95" customWidth="1"/>
    <col min="10731" max="10955" width="8.85546875" style="95"/>
    <col min="10956" max="10956" width="71.28515625" style="95" customWidth="1"/>
    <col min="10957" max="10957" width="21" style="95" customWidth="1"/>
    <col min="10958" max="10958" width="19.7109375" style="95" customWidth="1"/>
    <col min="10959" max="10959" width="16.7109375" style="95" customWidth="1"/>
    <col min="10960" max="10960" width="18.7109375" style="95" customWidth="1"/>
    <col min="10961" max="10961" width="17" style="95" customWidth="1"/>
    <col min="10962" max="10962" width="14.7109375" style="95" customWidth="1"/>
    <col min="10963" max="10963" width="16.85546875" style="95" customWidth="1"/>
    <col min="10964" max="10964" width="16.140625" style="95" customWidth="1"/>
    <col min="10965" max="10965" width="16.28515625" style="95" customWidth="1"/>
    <col min="10966" max="10966" width="19.85546875" style="95" customWidth="1"/>
    <col min="10967" max="10967" width="16.7109375" style="95" customWidth="1"/>
    <col min="10968" max="10968" width="16.140625" style="95" customWidth="1"/>
    <col min="10969" max="10969" width="18.85546875" style="95" customWidth="1"/>
    <col min="10970" max="10970" width="19.85546875" style="95" customWidth="1"/>
    <col min="10971" max="10971" width="16.7109375" style="95" customWidth="1"/>
    <col min="10972" max="10972" width="18.5703125" style="95" customWidth="1"/>
    <col min="10973" max="10973" width="15.7109375" style="95" customWidth="1"/>
    <col min="10974" max="10974" width="11" style="95" customWidth="1"/>
    <col min="10975" max="10975" width="17.140625" style="95" customWidth="1"/>
    <col min="10976" max="10976" width="14" style="95" customWidth="1"/>
    <col min="10977" max="10977" width="13" style="95" customWidth="1"/>
    <col min="10978" max="10979" width="8.85546875" style="95" customWidth="1"/>
    <col min="10980" max="10980" width="11.5703125" style="95" customWidth="1"/>
    <col min="10981" max="10983" width="11.85546875" style="95" customWidth="1"/>
    <col min="10984" max="10985" width="8.85546875" style="95" customWidth="1"/>
    <col min="10986" max="10986" width="11.42578125" style="95" customWidth="1"/>
    <col min="10987" max="11211" width="8.85546875" style="95"/>
    <col min="11212" max="11212" width="71.28515625" style="95" customWidth="1"/>
    <col min="11213" max="11213" width="21" style="95" customWidth="1"/>
    <col min="11214" max="11214" width="19.7109375" style="95" customWidth="1"/>
    <col min="11215" max="11215" width="16.7109375" style="95" customWidth="1"/>
    <col min="11216" max="11216" width="18.7109375" style="95" customWidth="1"/>
    <col min="11217" max="11217" width="17" style="95" customWidth="1"/>
    <col min="11218" max="11218" width="14.7109375" style="95" customWidth="1"/>
    <col min="11219" max="11219" width="16.85546875" style="95" customWidth="1"/>
    <col min="11220" max="11220" width="16.140625" style="95" customWidth="1"/>
    <col min="11221" max="11221" width="16.28515625" style="95" customWidth="1"/>
    <col min="11222" max="11222" width="19.85546875" style="95" customWidth="1"/>
    <col min="11223" max="11223" width="16.7109375" style="95" customWidth="1"/>
    <col min="11224" max="11224" width="16.140625" style="95" customWidth="1"/>
    <col min="11225" max="11225" width="18.85546875" style="95" customWidth="1"/>
    <col min="11226" max="11226" width="19.85546875" style="95" customWidth="1"/>
    <col min="11227" max="11227" width="16.7109375" style="95" customWidth="1"/>
    <col min="11228" max="11228" width="18.5703125" style="95" customWidth="1"/>
    <col min="11229" max="11229" width="15.7109375" style="95" customWidth="1"/>
    <col min="11230" max="11230" width="11" style="95" customWidth="1"/>
    <col min="11231" max="11231" width="17.140625" style="95" customWidth="1"/>
    <col min="11232" max="11232" width="14" style="95" customWidth="1"/>
    <col min="11233" max="11233" width="13" style="95" customWidth="1"/>
    <col min="11234" max="11235" width="8.85546875" style="95" customWidth="1"/>
    <col min="11236" max="11236" width="11.5703125" style="95" customWidth="1"/>
    <col min="11237" max="11239" width="11.85546875" style="95" customWidth="1"/>
    <col min="11240" max="11241" width="8.85546875" style="95" customWidth="1"/>
    <col min="11242" max="11242" width="11.42578125" style="95" customWidth="1"/>
    <col min="11243" max="11467" width="8.85546875" style="95"/>
    <col min="11468" max="11468" width="71.28515625" style="95" customWidth="1"/>
    <col min="11469" max="11469" width="21" style="95" customWidth="1"/>
    <col min="11470" max="11470" width="19.7109375" style="95" customWidth="1"/>
    <col min="11471" max="11471" width="16.7109375" style="95" customWidth="1"/>
    <col min="11472" max="11472" width="18.7109375" style="95" customWidth="1"/>
    <col min="11473" max="11473" width="17" style="95" customWidth="1"/>
    <col min="11474" max="11474" width="14.7109375" style="95" customWidth="1"/>
    <col min="11475" max="11475" width="16.85546875" style="95" customWidth="1"/>
    <col min="11476" max="11476" width="16.140625" style="95" customWidth="1"/>
    <col min="11477" max="11477" width="16.28515625" style="95" customWidth="1"/>
    <col min="11478" max="11478" width="19.85546875" style="95" customWidth="1"/>
    <col min="11479" max="11479" width="16.7109375" style="95" customWidth="1"/>
    <col min="11480" max="11480" width="16.140625" style="95" customWidth="1"/>
    <col min="11481" max="11481" width="18.85546875" style="95" customWidth="1"/>
    <col min="11482" max="11482" width="19.85546875" style="95" customWidth="1"/>
    <col min="11483" max="11483" width="16.7109375" style="95" customWidth="1"/>
    <col min="11484" max="11484" width="18.5703125" style="95" customWidth="1"/>
    <col min="11485" max="11485" width="15.7109375" style="95" customWidth="1"/>
    <col min="11486" max="11486" width="11" style="95" customWidth="1"/>
    <col min="11487" max="11487" width="17.140625" style="95" customWidth="1"/>
    <col min="11488" max="11488" width="14" style="95" customWidth="1"/>
    <col min="11489" max="11489" width="13" style="95" customWidth="1"/>
    <col min="11490" max="11491" width="8.85546875" style="95" customWidth="1"/>
    <col min="11492" max="11492" width="11.5703125" style="95" customWidth="1"/>
    <col min="11493" max="11495" width="11.85546875" style="95" customWidth="1"/>
    <col min="11496" max="11497" width="8.85546875" style="95" customWidth="1"/>
    <col min="11498" max="11498" width="11.42578125" style="95" customWidth="1"/>
    <col min="11499" max="11723" width="8.85546875" style="95"/>
    <col min="11724" max="11724" width="71.28515625" style="95" customWidth="1"/>
    <col min="11725" max="11725" width="21" style="95" customWidth="1"/>
    <col min="11726" max="11726" width="19.7109375" style="95" customWidth="1"/>
    <col min="11727" max="11727" width="16.7109375" style="95" customWidth="1"/>
    <col min="11728" max="11728" width="18.7109375" style="95" customWidth="1"/>
    <col min="11729" max="11729" width="17" style="95" customWidth="1"/>
    <col min="11730" max="11730" width="14.7109375" style="95" customWidth="1"/>
    <col min="11731" max="11731" width="16.85546875" style="95" customWidth="1"/>
    <col min="11732" max="11732" width="16.140625" style="95" customWidth="1"/>
    <col min="11733" max="11733" width="16.28515625" style="95" customWidth="1"/>
    <col min="11734" max="11734" width="19.85546875" style="95" customWidth="1"/>
    <col min="11735" max="11735" width="16.7109375" style="95" customWidth="1"/>
    <col min="11736" max="11736" width="16.140625" style="95" customWidth="1"/>
    <col min="11737" max="11737" width="18.85546875" style="95" customWidth="1"/>
    <col min="11738" max="11738" width="19.85546875" style="95" customWidth="1"/>
    <col min="11739" max="11739" width="16.7109375" style="95" customWidth="1"/>
    <col min="11740" max="11740" width="18.5703125" style="95" customWidth="1"/>
    <col min="11741" max="11741" width="15.7109375" style="95" customWidth="1"/>
    <col min="11742" max="11742" width="11" style="95" customWidth="1"/>
    <col min="11743" max="11743" width="17.140625" style="95" customWidth="1"/>
    <col min="11744" max="11744" width="14" style="95" customWidth="1"/>
    <col min="11745" max="11745" width="13" style="95" customWidth="1"/>
    <col min="11746" max="11747" width="8.85546875" style="95" customWidth="1"/>
    <col min="11748" max="11748" width="11.5703125" style="95" customWidth="1"/>
    <col min="11749" max="11751" width="11.85546875" style="95" customWidth="1"/>
    <col min="11752" max="11753" width="8.85546875" style="95" customWidth="1"/>
    <col min="11754" max="11754" width="11.42578125" style="95" customWidth="1"/>
    <col min="11755" max="11979" width="8.85546875" style="95"/>
    <col min="11980" max="11980" width="71.28515625" style="95" customWidth="1"/>
    <col min="11981" max="11981" width="21" style="95" customWidth="1"/>
    <col min="11982" max="11982" width="19.7109375" style="95" customWidth="1"/>
    <col min="11983" max="11983" width="16.7109375" style="95" customWidth="1"/>
    <col min="11984" max="11984" width="18.7109375" style="95" customWidth="1"/>
    <col min="11985" max="11985" width="17" style="95" customWidth="1"/>
    <col min="11986" max="11986" width="14.7109375" style="95" customWidth="1"/>
    <col min="11987" max="11987" width="16.85546875" style="95" customWidth="1"/>
    <col min="11988" max="11988" width="16.140625" style="95" customWidth="1"/>
    <col min="11989" max="11989" width="16.28515625" style="95" customWidth="1"/>
    <col min="11990" max="11990" width="19.85546875" style="95" customWidth="1"/>
    <col min="11991" max="11991" width="16.7109375" style="95" customWidth="1"/>
    <col min="11992" max="11992" width="16.140625" style="95" customWidth="1"/>
    <col min="11993" max="11993" width="18.85546875" style="95" customWidth="1"/>
    <col min="11994" max="11994" width="19.85546875" style="95" customWidth="1"/>
    <col min="11995" max="11995" width="16.7109375" style="95" customWidth="1"/>
    <col min="11996" max="11996" width="18.5703125" style="95" customWidth="1"/>
    <col min="11997" max="11997" width="15.7109375" style="95" customWidth="1"/>
    <col min="11998" max="11998" width="11" style="95" customWidth="1"/>
    <col min="11999" max="11999" width="17.140625" style="95" customWidth="1"/>
    <col min="12000" max="12000" width="14" style="95" customWidth="1"/>
    <col min="12001" max="12001" width="13" style="95" customWidth="1"/>
    <col min="12002" max="12003" width="8.85546875" style="95" customWidth="1"/>
    <col min="12004" max="12004" width="11.5703125" style="95" customWidth="1"/>
    <col min="12005" max="12007" width="11.85546875" style="95" customWidth="1"/>
    <col min="12008" max="12009" width="8.85546875" style="95" customWidth="1"/>
    <col min="12010" max="12010" width="11.42578125" style="95" customWidth="1"/>
    <col min="12011" max="12235" width="8.85546875" style="95"/>
    <col min="12236" max="12236" width="71.28515625" style="95" customWidth="1"/>
    <col min="12237" max="12237" width="21" style="95" customWidth="1"/>
    <col min="12238" max="12238" width="19.7109375" style="95" customWidth="1"/>
    <col min="12239" max="12239" width="16.7109375" style="95" customWidth="1"/>
    <col min="12240" max="12240" width="18.7109375" style="95" customWidth="1"/>
    <col min="12241" max="12241" width="17" style="95" customWidth="1"/>
    <col min="12242" max="12242" width="14.7109375" style="95" customWidth="1"/>
    <col min="12243" max="12243" width="16.85546875" style="95" customWidth="1"/>
    <col min="12244" max="12244" width="16.140625" style="95" customWidth="1"/>
    <col min="12245" max="12245" width="16.28515625" style="95" customWidth="1"/>
    <col min="12246" max="12246" width="19.85546875" style="95" customWidth="1"/>
    <col min="12247" max="12247" width="16.7109375" style="95" customWidth="1"/>
    <col min="12248" max="12248" width="16.140625" style="95" customWidth="1"/>
    <col min="12249" max="12249" width="18.85546875" style="95" customWidth="1"/>
    <col min="12250" max="12250" width="19.85546875" style="95" customWidth="1"/>
    <col min="12251" max="12251" width="16.7109375" style="95" customWidth="1"/>
    <col min="12252" max="12252" width="18.5703125" style="95" customWidth="1"/>
    <col min="12253" max="12253" width="15.7109375" style="95" customWidth="1"/>
    <col min="12254" max="12254" width="11" style="95" customWidth="1"/>
    <col min="12255" max="12255" width="17.140625" style="95" customWidth="1"/>
    <col min="12256" max="12256" width="14" style="95" customWidth="1"/>
    <col min="12257" max="12257" width="13" style="95" customWidth="1"/>
    <col min="12258" max="12259" width="8.85546875" style="95" customWidth="1"/>
    <col min="12260" max="12260" width="11.5703125" style="95" customWidth="1"/>
    <col min="12261" max="12263" width="11.85546875" style="95" customWidth="1"/>
    <col min="12264" max="12265" width="8.85546875" style="95" customWidth="1"/>
    <col min="12266" max="12266" width="11.42578125" style="95" customWidth="1"/>
    <col min="12267" max="12491" width="8.85546875" style="95"/>
    <col min="12492" max="12492" width="71.28515625" style="95" customWidth="1"/>
    <col min="12493" max="12493" width="21" style="95" customWidth="1"/>
    <col min="12494" max="12494" width="19.7109375" style="95" customWidth="1"/>
    <col min="12495" max="12495" width="16.7109375" style="95" customWidth="1"/>
    <col min="12496" max="12496" width="18.7109375" style="95" customWidth="1"/>
    <col min="12497" max="12497" width="17" style="95" customWidth="1"/>
    <col min="12498" max="12498" width="14.7109375" style="95" customWidth="1"/>
    <col min="12499" max="12499" width="16.85546875" style="95" customWidth="1"/>
    <col min="12500" max="12500" width="16.140625" style="95" customWidth="1"/>
    <col min="12501" max="12501" width="16.28515625" style="95" customWidth="1"/>
    <col min="12502" max="12502" width="19.85546875" style="95" customWidth="1"/>
    <col min="12503" max="12503" width="16.7109375" style="95" customWidth="1"/>
    <col min="12504" max="12504" width="16.140625" style="95" customWidth="1"/>
    <col min="12505" max="12505" width="18.85546875" style="95" customWidth="1"/>
    <col min="12506" max="12506" width="19.85546875" style="95" customWidth="1"/>
    <col min="12507" max="12507" width="16.7109375" style="95" customWidth="1"/>
    <col min="12508" max="12508" width="18.5703125" style="95" customWidth="1"/>
    <col min="12509" max="12509" width="15.7109375" style="95" customWidth="1"/>
    <col min="12510" max="12510" width="11" style="95" customWidth="1"/>
    <col min="12511" max="12511" width="17.140625" style="95" customWidth="1"/>
    <col min="12512" max="12512" width="14" style="95" customWidth="1"/>
    <col min="12513" max="12513" width="13" style="95" customWidth="1"/>
    <col min="12514" max="12515" width="8.85546875" style="95" customWidth="1"/>
    <col min="12516" max="12516" width="11.5703125" style="95" customWidth="1"/>
    <col min="12517" max="12519" width="11.85546875" style="95" customWidth="1"/>
    <col min="12520" max="12521" width="8.85546875" style="95" customWidth="1"/>
    <col min="12522" max="12522" width="11.42578125" style="95" customWidth="1"/>
    <col min="12523" max="12747" width="8.85546875" style="95"/>
    <col min="12748" max="12748" width="71.28515625" style="95" customWidth="1"/>
    <col min="12749" max="12749" width="21" style="95" customWidth="1"/>
    <col min="12750" max="12750" width="19.7109375" style="95" customWidth="1"/>
    <col min="12751" max="12751" width="16.7109375" style="95" customWidth="1"/>
    <col min="12752" max="12752" width="18.7109375" style="95" customWidth="1"/>
    <col min="12753" max="12753" width="17" style="95" customWidth="1"/>
    <col min="12754" max="12754" width="14.7109375" style="95" customWidth="1"/>
    <col min="12755" max="12755" width="16.85546875" style="95" customWidth="1"/>
    <col min="12756" max="12756" width="16.140625" style="95" customWidth="1"/>
    <col min="12757" max="12757" width="16.28515625" style="95" customWidth="1"/>
    <col min="12758" max="12758" width="19.85546875" style="95" customWidth="1"/>
    <col min="12759" max="12759" width="16.7109375" style="95" customWidth="1"/>
    <col min="12760" max="12760" width="16.140625" style="95" customWidth="1"/>
    <col min="12761" max="12761" width="18.85546875" style="95" customWidth="1"/>
    <col min="12762" max="12762" width="19.85546875" style="95" customWidth="1"/>
    <col min="12763" max="12763" width="16.7109375" style="95" customWidth="1"/>
    <col min="12764" max="12764" width="18.5703125" style="95" customWidth="1"/>
    <col min="12765" max="12765" width="15.7109375" style="95" customWidth="1"/>
    <col min="12766" max="12766" width="11" style="95" customWidth="1"/>
    <col min="12767" max="12767" width="17.140625" style="95" customWidth="1"/>
    <col min="12768" max="12768" width="14" style="95" customWidth="1"/>
    <col min="12769" max="12769" width="13" style="95" customWidth="1"/>
    <col min="12770" max="12771" width="8.85546875" style="95" customWidth="1"/>
    <col min="12772" max="12772" width="11.5703125" style="95" customWidth="1"/>
    <col min="12773" max="12775" width="11.85546875" style="95" customWidth="1"/>
    <col min="12776" max="12777" width="8.85546875" style="95" customWidth="1"/>
    <col min="12778" max="12778" width="11.42578125" style="95" customWidth="1"/>
    <col min="12779" max="13003" width="8.85546875" style="95"/>
    <col min="13004" max="13004" width="71.28515625" style="95" customWidth="1"/>
    <col min="13005" max="13005" width="21" style="95" customWidth="1"/>
    <col min="13006" max="13006" width="19.7109375" style="95" customWidth="1"/>
    <col min="13007" max="13007" width="16.7109375" style="95" customWidth="1"/>
    <col min="13008" max="13008" width="18.7109375" style="95" customWidth="1"/>
    <col min="13009" max="13009" width="17" style="95" customWidth="1"/>
    <col min="13010" max="13010" width="14.7109375" style="95" customWidth="1"/>
    <col min="13011" max="13011" width="16.85546875" style="95" customWidth="1"/>
    <col min="13012" max="13012" width="16.140625" style="95" customWidth="1"/>
    <col min="13013" max="13013" width="16.28515625" style="95" customWidth="1"/>
    <col min="13014" max="13014" width="19.85546875" style="95" customWidth="1"/>
    <col min="13015" max="13015" width="16.7109375" style="95" customWidth="1"/>
    <col min="13016" max="13016" width="16.140625" style="95" customWidth="1"/>
    <col min="13017" max="13017" width="18.85546875" style="95" customWidth="1"/>
    <col min="13018" max="13018" width="19.85546875" style="95" customWidth="1"/>
    <col min="13019" max="13019" width="16.7109375" style="95" customWidth="1"/>
    <col min="13020" max="13020" width="18.5703125" style="95" customWidth="1"/>
    <col min="13021" max="13021" width="15.7109375" style="95" customWidth="1"/>
    <col min="13022" max="13022" width="11" style="95" customWidth="1"/>
    <col min="13023" max="13023" width="17.140625" style="95" customWidth="1"/>
    <col min="13024" max="13024" width="14" style="95" customWidth="1"/>
    <col min="13025" max="13025" width="13" style="95" customWidth="1"/>
    <col min="13026" max="13027" width="8.85546875" style="95" customWidth="1"/>
    <col min="13028" max="13028" width="11.5703125" style="95" customWidth="1"/>
    <col min="13029" max="13031" width="11.85546875" style="95" customWidth="1"/>
    <col min="13032" max="13033" width="8.85546875" style="95" customWidth="1"/>
    <col min="13034" max="13034" width="11.42578125" style="95" customWidth="1"/>
    <col min="13035" max="13259" width="8.85546875" style="95"/>
    <col min="13260" max="13260" width="71.28515625" style="95" customWidth="1"/>
    <col min="13261" max="13261" width="21" style="95" customWidth="1"/>
    <col min="13262" max="13262" width="19.7109375" style="95" customWidth="1"/>
    <col min="13263" max="13263" width="16.7109375" style="95" customWidth="1"/>
    <col min="13264" max="13264" width="18.7109375" style="95" customWidth="1"/>
    <col min="13265" max="13265" width="17" style="95" customWidth="1"/>
    <col min="13266" max="13266" width="14.7109375" style="95" customWidth="1"/>
    <col min="13267" max="13267" width="16.85546875" style="95" customWidth="1"/>
    <col min="13268" max="13268" width="16.140625" style="95" customWidth="1"/>
    <col min="13269" max="13269" width="16.28515625" style="95" customWidth="1"/>
    <col min="13270" max="13270" width="19.85546875" style="95" customWidth="1"/>
    <col min="13271" max="13271" width="16.7109375" style="95" customWidth="1"/>
    <col min="13272" max="13272" width="16.140625" style="95" customWidth="1"/>
    <col min="13273" max="13273" width="18.85546875" style="95" customWidth="1"/>
    <col min="13274" max="13274" width="19.85546875" style="95" customWidth="1"/>
    <col min="13275" max="13275" width="16.7109375" style="95" customWidth="1"/>
    <col min="13276" max="13276" width="18.5703125" style="95" customWidth="1"/>
    <col min="13277" max="13277" width="15.7109375" style="95" customWidth="1"/>
    <col min="13278" max="13278" width="11" style="95" customWidth="1"/>
    <col min="13279" max="13279" width="17.140625" style="95" customWidth="1"/>
    <col min="13280" max="13280" width="14" style="95" customWidth="1"/>
    <col min="13281" max="13281" width="13" style="95" customWidth="1"/>
    <col min="13282" max="13283" width="8.85546875" style="95" customWidth="1"/>
    <col min="13284" max="13284" width="11.5703125" style="95" customWidth="1"/>
    <col min="13285" max="13287" width="11.85546875" style="95" customWidth="1"/>
    <col min="13288" max="13289" width="8.85546875" style="95" customWidth="1"/>
    <col min="13290" max="13290" width="11.42578125" style="95" customWidth="1"/>
    <col min="13291" max="13515" width="8.85546875" style="95"/>
    <col min="13516" max="13516" width="71.28515625" style="95" customWidth="1"/>
    <col min="13517" max="13517" width="21" style="95" customWidth="1"/>
    <col min="13518" max="13518" width="19.7109375" style="95" customWidth="1"/>
    <col min="13519" max="13519" width="16.7109375" style="95" customWidth="1"/>
    <col min="13520" max="13520" width="18.7109375" style="95" customWidth="1"/>
    <col min="13521" max="13521" width="17" style="95" customWidth="1"/>
    <col min="13522" max="13522" width="14.7109375" style="95" customWidth="1"/>
    <col min="13523" max="13523" width="16.85546875" style="95" customWidth="1"/>
    <col min="13524" max="13524" width="16.140625" style="95" customWidth="1"/>
    <col min="13525" max="13525" width="16.28515625" style="95" customWidth="1"/>
    <col min="13526" max="13526" width="19.85546875" style="95" customWidth="1"/>
    <col min="13527" max="13527" width="16.7109375" style="95" customWidth="1"/>
    <col min="13528" max="13528" width="16.140625" style="95" customWidth="1"/>
    <col min="13529" max="13529" width="18.85546875" style="95" customWidth="1"/>
    <col min="13530" max="13530" width="19.85546875" style="95" customWidth="1"/>
    <col min="13531" max="13531" width="16.7109375" style="95" customWidth="1"/>
    <col min="13532" max="13532" width="18.5703125" style="95" customWidth="1"/>
    <col min="13533" max="13533" width="15.7109375" style="95" customWidth="1"/>
    <col min="13534" max="13534" width="11" style="95" customWidth="1"/>
    <col min="13535" max="13535" width="17.140625" style="95" customWidth="1"/>
    <col min="13536" max="13536" width="14" style="95" customWidth="1"/>
    <col min="13537" max="13537" width="13" style="95" customWidth="1"/>
    <col min="13538" max="13539" width="8.85546875" style="95" customWidth="1"/>
    <col min="13540" max="13540" width="11.5703125" style="95" customWidth="1"/>
    <col min="13541" max="13543" width="11.85546875" style="95" customWidth="1"/>
    <col min="13544" max="13545" width="8.85546875" style="95" customWidth="1"/>
    <col min="13546" max="13546" width="11.42578125" style="95" customWidth="1"/>
    <col min="13547" max="13771" width="8.85546875" style="95"/>
    <col min="13772" max="13772" width="71.28515625" style="95" customWidth="1"/>
    <col min="13773" max="13773" width="21" style="95" customWidth="1"/>
    <col min="13774" max="13774" width="19.7109375" style="95" customWidth="1"/>
    <col min="13775" max="13775" width="16.7109375" style="95" customWidth="1"/>
    <col min="13776" max="13776" width="18.7109375" style="95" customWidth="1"/>
    <col min="13777" max="13777" width="17" style="95" customWidth="1"/>
    <col min="13778" max="13778" width="14.7109375" style="95" customWidth="1"/>
    <col min="13779" max="13779" width="16.85546875" style="95" customWidth="1"/>
    <col min="13780" max="13780" width="16.140625" style="95" customWidth="1"/>
    <col min="13781" max="13781" width="16.28515625" style="95" customWidth="1"/>
    <col min="13782" max="13782" width="19.85546875" style="95" customWidth="1"/>
    <col min="13783" max="13783" width="16.7109375" style="95" customWidth="1"/>
    <col min="13784" max="13784" width="16.140625" style="95" customWidth="1"/>
    <col min="13785" max="13785" width="18.85546875" style="95" customWidth="1"/>
    <col min="13786" max="13786" width="19.85546875" style="95" customWidth="1"/>
    <col min="13787" max="13787" width="16.7109375" style="95" customWidth="1"/>
    <col min="13788" max="13788" width="18.5703125" style="95" customWidth="1"/>
    <col min="13789" max="13789" width="15.7109375" style="95" customWidth="1"/>
    <col min="13790" max="13790" width="11" style="95" customWidth="1"/>
    <col min="13791" max="13791" width="17.140625" style="95" customWidth="1"/>
    <col min="13792" max="13792" width="14" style="95" customWidth="1"/>
    <col min="13793" max="13793" width="13" style="95" customWidth="1"/>
    <col min="13794" max="13795" width="8.85546875" style="95" customWidth="1"/>
    <col min="13796" max="13796" width="11.5703125" style="95" customWidth="1"/>
    <col min="13797" max="13799" width="11.85546875" style="95" customWidth="1"/>
    <col min="13800" max="13801" width="8.85546875" style="95" customWidth="1"/>
    <col min="13802" max="13802" width="11.42578125" style="95" customWidth="1"/>
    <col min="13803" max="14027" width="8.85546875" style="95"/>
    <col min="14028" max="14028" width="71.28515625" style="95" customWidth="1"/>
    <col min="14029" max="14029" width="21" style="95" customWidth="1"/>
    <col min="14030" max="14030" width="19.7109375" style="95" customWidth="1"/>
    <col min="14031" max="14031" width="16.7109375" style="95" customWidth="1"/>
    <col min="14032" max="14032" width="18.7109375" style="95" customWidth="1"/>
    <col min="14033" max="14033" width="17" style="95" customWidth="1"/>
    <col min="14034" max="14034" width="14.7109375" style="95" customWidth="1"/>
    <col min="14035" max="14035" width="16.85546875" style="95" customWidth="1"/>
    <col min="14036" max="14036" width="16.140625" style="95" customWidth="1"/>
    <col min="14037" max="14037" width="16.28515625" style="95" customWidth="1"/>
    <col min="14038" max="14038" width="19.85546875" style="95" customWidth="1"/>
    <col min="14039" max="14039" width="16.7109375" style="95" customWidth="1"/>
    <col min="14040" max="14040" width="16.140625" style="95" customWidth="1"/>
    <col min="14041" max="14041" width="18.85546875" style="95" customWidth="1"/>
    <col min="14042" max="14042" width="19.85546875" style="95" customWidth="1"/>
    <col min="14043" max="14043" width="16.7109375" style="95" customWidth="1"/>
    <col min="14044" max="14044" width="18.5703125" style="95" customWidth="1"/>
    <col min="14045" max="14045" width="15.7109375" style="95" customWidth="1"/>
    <col min="14046" max="14046" width="11" style="95" customWidth="1"/>
    <col min="14047" max="14047" width="17.140625" style="95" customWidth="1"/>
    <col min="14048" max="14048" width="14" style="95" customWidth="1"/>
    <col min="14049" max="14049" width="13" style="95" customWidth="1"/>
    <col min="14050" max="14051" width="8.85546875" style="95" customWidth="1"/>
    <col min="14052" max="14052" width="11.5703125" style="95" customWidth="1"/>
    <col min="14053" max="14055" width="11.85546875" style="95" customWidth="1"/>
    <col min="14056" max="14057" width="8.85546875" style="95" customWidth="1"/>
    <col min="14058" max="14058" width="11.42578125" style="95" customWidth="1"/>
    <col min="14059" max="14283" width="8.85546875" style="95"/>
    <col min="14284" max="14284" width="71.28515625" style="95" customWidth="1"/>
    <col min="14285" max="14285" width="21" style="95" customWidth="1"/>
    <col min="14286" max="14286" width="19.7109375" style="95" customWidth="1"/>
    <col min="14287" max="14287" width="16.7109375" style="95" customWidth="1"/>
    <col min="14288" max="14288" width="18.7109375" style="95" customWidth="1"/>
    <col min="14289" max="14289" width="17" style="95" customWidth="1"/>
    <col min="14290" max="14290" width="14.7109375" style="95" customWidth="1"/>
    <col min="14291" max="14291" width="16.85546875" style="95" customWidth="1"/>
    <col min="14292" max="14292" width="16.140625" style="95" customWidth="1"/>
    <col min="14293" max="14293" width="16.28515625" style="95" customWidth="1"/>
    <col min="14294" max="14294" width="19.85546875" style="95" customWidth="1"/>
    <col min="14295" max="14295" width="16.7109375" style="95" customWidth="1"/>
    <col min="14296" max="14296" width="16.140625" style="95" customWidth="1"/>
    <col min="14297" max="14297" width="18.85546875" style="95" customWidth="1"/>
    <col min="14298" max="14298" width="19.85546875" style="95" customWidth="1"/>
    <col min="14299" max="14299" width="16.7109375" style="95" customWidth="1"/>
    <col min="14300" max="14300" width="18.5703125" style="95" customWidth="1"/>
    <col min="14301" max="14301" width="15.7109375" style="95" customWidth="1"/>
    <col min="14302" max="14302" width="11" style="95" customWidth="1"/>
    <col min="14303" max="14303" width="17.140625" style="95" customWidth="1"/>
    <col min="14304" max="14304" width="14" style="95" customWidth="1"/>
    <col min="14305" max="14305" width="13" style="95" customWidth="1"/>
    <col min="14306" max="14307" width="8.85546875" style="95" customWidth="1"/>
    <col min="14308" max="14308" width="11.5703125" style="95" customWidth="1"/>
    <col min="14309" max="14311" width="11.85546875" style="95" customWidth="1"/>
    <col min="14312" max="14313" width="8.85546875" style="95" customWidth="1"/>
    <col min="14314" max="14314" width="11.42578125" style="95" customWidth="1"/>
    <col min="14315" max="14539" width="8.85546875" style="95"/>
    <col min="14540" max="14540" width="71.28515625" style="95" customWidth="1"/>
    <col min="14541" max="14541" width="21" style="95" customWidth="1"/>
    <col min="14542" max="14542" width="19.7109375" style="95" customWidth="1"/>
    <col min="14543" max="14543" width="16.7109375" style="95" customWidth="1"/>
    <col min="14544" max="14544" width="18.7109375" style="95" customWidth="1"/>
    <col min="14545" max="14545" width="17" style="95" customWidth="1"/>
    <col min="14546" max="14546" width="14.7109375" style="95" customWidth="1"/>
    <col min="14547" max="14547" width="16.85546875" style="95" customWidth="1"/>
    <col min="14548" max="14548" width="16.140625" style="95" customWidth="1"/>
    <col min="14549" max="14549" width="16.28515625" style="95" customWidth="1"/>
    <col min="14550" max="14550" width="19.85546875" style="95" customWidth="1"/>
    <col min="14551" max="14551" width="16.7109375" style="95" customWidth="1"/>
    <col min="14552" max="14552" width="16.140625" style="95" customWidth="1"/>
    <col min="14553" max="14553" width="18.85546875" style="95" customWidth="1"/>
    <col min="14554" max="14554" width="19.85546875" style="95" customWidth="1"/>
    <col min="14555" max="14555" width="16.7109375" style="95" customWidth="1"/>
    <col min="14556" max="14556" width="18.5703125" style="95" customWidth="1"/>
    <col min="14557" max="14557" width="15.7109375" style="95" customWidth="1"/>
    <col min="14558" max="14558" width="11" style="95" customWidth="1"/>
    <col min="14559" max="14559" width="17.140625" style="95" customWidth="1"/>
    <col min="14560" max="14560" width="14" style="95" customWidth="1"/>
    <col min="14561" max="14561" width="13" style="95" customWidth="1"/>
    <col min="14562" max="14563" width="8.85546875" style="95" customWidth="1"/>
    <col min="14564" max="14564" width="11.5703125" style="95" customWidth="1"/>
    <col min="14565" max="14567" width="11.85546875" style="95" customWidth="1"/>
    <col min="14568" max="14569" width="8.85546875" style="95" customWidth="1"/>
    <col min="14570" max="14570" width="11.42578125" style="95" customWidth="1"/>
    <col min="14571" max="14795" width="8.85546875" style="95"/>
    <col min="14796" max="14796" width="71.28515625" style="95" customWidth="1"/>
    <col min="14797" max="14797" width="21" style="95" customWidth="1"/>
    <col min="14798" max="14798" width="19.7109375" style="95" customWidth="1"/>
    <col min="14799" max="14799" width="16.7109375" style="95" customWidth="1"/>
    <col min="14800" max="14800" width="18.7109375" style="95" customWidth="1"/>
    <col min="14801" max="14801" width="17" style="95" customWidth="1"/>
    <col min="14802" max="14802" width="14.7109375" style="95" customWidth="1"/>
    <col min="14803" max="14803" width="16.85546875" style="95" customWidth="1"/>
    <col min="14804" max="14804" width="16.140625" style="95" customWidth="1"/>
    <col min="14805" max="14805" width="16.28515625" style="95" customWidth="1"/>
    <col min="14806" max="14806" width="19.85546875" style="95" customWidth="1"/>
    <col min="14807" max="14807" width="16.7109375" style="95" customWidth="1"/>
    <col min="14808" max="14808" width="16.140625" style="95" customWidth="1"/>
    <col min="14809" max="14809" width="18.85546875" style="95" customWidth="1"/>
    <col min="14810" max="14810" width="19.85546875" style="95" customWidth="1"/>
    <col min="14811" max="14811" width="16.7109375" style="95" customWidth="1"/>
    <col min="14812" max="14812" width="18.5703125" style="95" customWidth="1"/>
    <col min="14813" max="14813" width="15.7109375" style="95" customWidth="1"/>
    <col min="14814" max="14814" width="11" style="95" customWidth="1"/>
    <col min="14815" max="14815" width="17.140625" style="95" customWidth="1"/>
    <col min="14816" max="14816" width="14" style="95" customWidth="1"/>
    <col min="14817" max="14817" width="13" style="95" customWidth="1"/>
    <col min="14818" max="14819" width="8.85546875" style="95" customWidth="1"/>
    <col min="14820" max="14820" width="11.5703125" style="95" customWidth="1"/>
    <col min="14821" max="14823" width="11.85546875" style="95" customWidth="1"/>
    <col min="14824" max="14825" width="8.85546875" style="95" customWidth="1"/>
    <col min="14826" max="14826" width="11.42578125" style="95" customWidth="1"/>
    <col min="14827" max="15051" width="8.85546875" style="95"/>
    <col min="15052" max="15052" width="71.28515625" style="95" customWidth="1"/>
    <col min="15053" max="15053" width="21" style="95" customWidth="1"/>
    <col min="15054" max="15054" width="19.7109375" style="95" customWidth="1"/>
    <col min="15055" max="15055" width="16.7109375" style="95" customWidth="1"/>
    <col min="15056" max="15056" width="18.7109375" style="95" customWidth="1"/>
    <col min="15057" max="15057" width="17" style="95" customWidth="1"/>
    <col min="15058" max="15058" width="14.7109375" style="95" customWidth="1"/>
    <col min="15059" max="15059" width="16.85546875" style="95" customWidth="1"/>
    <col min="15060" max="15060" width="16.140625" style="95" customWidth="1"/>
    <col min="15061" max="15061" width="16.28515625" style="95" customWidth="1"/>
    <col min="15062" max="15062" width="19.85546875" style="95" customWidth="1"/>
    <col min="15063" max="15063" width="16.7109375" style="95" customWidth="1"/>
    <col min="15064" max="15064" width="16.140625" style="95" customWidth="1"/>
    <col min="15065" max="15065" width="18.85546875" style="95" customWidth="1"/>
    <col min="15066" max="15066" width="19.85546875" style="95" customWidth="1"/>
    <col min="15067" max="15067" width="16.7109375" style="95" customWidth="1"/>
    <col min="15068" max="15068" width="18.5703125" style="95" customWidth="1"/>
    <col min="15069" max="15069" width="15.7109375" style="95" customWidth="1"/>
    <col min="15070" max="15070" width="11" style="95" customWidth="1"/>
    <col min="15071" max="15071" width="17.140625" style="95" customWidth="1"/>
    <col min="15072" max="15072" width="14" style="95" customWidth="1"/>
    <col min="15073" max="15073" width="13" style="95" customWidth="1"/>
    <col min="15074" max="15075" width="8.85546875" style="95" customWidth="1"/>
    <col min="15076" max="15076" width="11.5703125" style="95" customWidth="1"/>
    <col min="15077" max="15079" width="11.85546875" style="95" customWidth="1"/>
    <col min="15080" max="15081" width="8.85546875" style="95" customWidth="1"/>
    <col min="15082" max="15082" width="11.42578125" style="95" customWidth="1"/>
    <col min="15083" max="15307" width="8.85546875" style="95"/>
    <col min="15308" max="15308" width="71.28515625" style="95" customWidth="1"/>
    <col min="15309" max="15309" width="21" style="95" customWidth="1"/>
    <col min="15310" max="15310" width="19.7109375" style="95" customWidth="1"/>
    <col min="15311" max="15311" width="16.7109375" style="95" customWidth="1"/>
    <col min="15312" max="15312" width="18.7109375" style="95" customWidth="1"/>
    <col min="15313" max="15313" width="17" style="95" customWidth="1"/>
    <col min="15314" max="15314" width="14.7109375" style="95" customWidth="1"/>
    <col min="15315" max="15315" width="16.85546875" style="95" customWidth="1"/>
    <col min="15316" max="15316" width="16.140625" style="95" customWidth="1"/>
    <col min="15317" max="15317" width="16.28515625" style="95" customWidth="1"/>
    <col min="15318" max="15318" width="19.85546875" style="95" customWidth="1"/>
    <col min="15319" max="15319" width="16.7109375" style="95" customWidth="1"/>
    <col min="15320" max="15320" width="16.140625" style="95" customWidth="1"/>
    <col min="15321" max="15321" width="18.85546875" style="95" customWidth="1"/>
    <col min="15322" max="15322" width="19.85546875" style="95" customWidth="1"/>
    <col min="15323" max="15323" width="16.7109375" style="95" customWidth="1"/>
    <col min="15324" max="15324" width="18.5703125" style="95" customWidth="1"/>
    <col min="15325" max="15325" width="15.7109375" style="95" customWidth="1"/>
    <col min="15326" max="15326" width="11" style="95" customWidth="1"/>
    <col min="15327" max="15327" width="17.140625" style="95" customWidth="1"/>
    <col min="15328" max="15328" width="14" style="95" customWidth="1"/>
    <col min="15329" max="15329" width="13" style="95" customWidth="1"/>
    <col min="15330" max="15331" width="8.85546875" style="95" customWidth="1"/>
    <col min="15332" max="15332" width="11.5703125" style="95" customWidth="1"/>
    <col min="15333" max="15335" width="11.85546875" style="95" customWidth="1"/>
    <col min="15336" max="15337" width="8.85546875" style="95" customWidth="1"/>
    <col min="15338" max="15338" width="11.42578125" style="95" customWidth="1"/>
    <col min="15339" max="15563" width="8.85546875" style="95"/>
    <col min="15564" max="15564" width="71.28515625" style="95" customWidth="1"/>
    <col min="15565" max="15565" width="21" style="95" customWidth="1"/>
    <col min="15566" max="15566" width="19.7109375" style="95" customWidth="1"/>
    <col min="15567" max="15567" width="16.7109375" style="95" customWidth="1"/>
    <col min="15568" max="15568" width="18.7109375" style="95" customWidth="1"/>
    <col min="15569" max="15569" width="17" style="95" customWidth="1"/>
    <col min="15570" max="15570" width="14.7109375" style="95" customWidth="1"/>
    <col min="15571" max="15571" width="16.85546875" style="95" customWidth="1"/>
    <col min="15572" max="15572" width="16.140625" style="95" customWidth="1"/>
    <col min="15573" max="15573" width="16.28515625" style="95" customWidth="1"/>
    <col min="15574" max="15574" width="19.85546875" style="95" customWidth="1"/>
    <col min="15575" max="15575" width="16.7109375" style="95" customWidth="1"/>
    <col min="15576" max="15576" width="16.140625" style="95" customWidth="1"/>
    <col min="15577" max="15577" width="18.85546875" style="95" customWidth="1"/>
    <col min="15578" max="15578" width="19.85546875" style="95" customWidth="1"/>
    <col min="15579" max="15579" width="16.7109375" style="95" customWidth="1"/>
    <col min="15580" max="15580" width="18.5703125" style="95" customWidth="1"/>
    <col min="15581" max="15581" width="15.7109375" style="95" customWidth="1"/>
    <col min="15582" max="15582" width="11" style="95" customWidth="1"/>
    <col min="15583" max="15583" width="17.140625" style="95" customWidth="1"/>
    <col min="15584" max="15584" width="14" style="95" customWidth="1"/>
    <col min="15585" max="15585" width="13" style="95" customWidth="1"/>
    <col min="15586" max="15587" width="8.85546875" style="95" customWidth="1"/>
    <col min="15588" max="15588" width="11.5703125" style="95" customWidth="1"/>
    <col min="15589" max="15591" width="11.85546875" style="95" customWidth="1"/>
    <col min="15592" max="15593" width="8.85546875" style="95" customWidth="1"/>
    <col min="15594" max="15594" width="11.42578125" style="95" customWidth="1"/>
    <col min="15595" max="15819" width="8.85546875" style="95"/>
    <col min="15820" max="15820" width="71.28515625" style="95" customWidth="1"/>
    <col min="15821" max="15821" width="21" style="95" customWidth="1"/>
    <col min="15822" max="15822" width="19.7109375" style="95" customWidth="1"/>
    <col min="15823" max="15823" width="16.7109375" style="95" customWidth="1"/>
    <col min="15824" max="15824" width="18.7109375" style="95" customWidth="1"/>
    <col min="15825" max="15825" width="17" style="95" customWidth="1"/>
    <col min="15826" max="15826" width="14.7109375" style="95" customWidth="1"/>
    <col min="15827" max="15827" width="16.85546875" style="95" customWidth="1"/>
    <col min="15828" max="15828" width="16.140625" style="95" customWidth="1"/>
    <col min="15829" max="15829" width="16.28515625" style="95" customWidth="1"/>
    <col min="15830" max="15830" width="19.85546875" style="95" customWidth="1"/>
    <col min="15831" max="15831" width="16.7109375" style="95" customWidth="1"/>
    <col min="15832" max="15832" width="16.140625" style="95" customWidth="1"/>
    <col min="15833" max="15833" width="18.85546875" style="95" customWidth="1"/>
    <col min="15834" max="15834" width="19.85546875" style="95" customWidth="1"/>
    <col min="15835" max="15835" width="16.7109375" style="95" customWidth="1"/>
    <col min="15836" max="15836" width="18.5703125" style="95" customWidth="1"/>
    <col min="15837" max="15837" width="15.7109375" style="95" customWidth="1"/>
    <col min="15838" max="15838" width="11" style="95" customWidth="1"/>
    <col min="15839" max="15839" width="17.140625" style="95" customWidth="1"/>
    <col min="15840" max="15840" width="14" style="95" customWidth="1"/>
    <col min="15841" max="15841" width="13" style="95" customWidth="1"/>
    <col min="15842" max="15843" width="8.85546875" style="95" customWidth="1"/>
    <col min="15844" max="15844" width="11.5703125" style="95" customWidth="1"/>
    <col min="15845" max="15847" width="11.85546875" style="95" customWidth="1"/>
    <col min="15848" max="15849" width="8.85546875" style="95" customWidth="1"/>
    <col min="15850" max="15850" width="11.42578125" style="95" customWidth="1"/>
    <col min="15851" max="16075" width="8.85546875" style="95"/>
    <col min="16076" max="16076" width="71.28515625" style="95" customWidth="1"/>
    <col min="16077" max="16077" width="21" style="95" customWidth="1"/>
    <col min="16078" max="16078" width="19.7109375" style="95" customWidth="1"/>
    <col min="16079" max="16079" width="16.7109375" style="95" customWidth="1"/>
    <col min="16080" max="16080" width="18.7109375" style="95" customWidth="1"/>
    <col min="16081" max="16081" width="17" style="95" customWidth="1"/>
    <col min="16082" max="16082" width="14.7109375" style="95" customWidth="1"/>
    <col min="16083" max="16083" width="16.85546875" style="95" customWidth="1"/>
    <col min="16084" max="16084" width="16.140625" style="95" customWidth="1"/>
    <col min="16085" max="16085" width="16.28515625" style="95" customWidth="1"/>
    <col min="16086" max="16086" width="19.85546875" style="95" customWidth="1"/>
    <col min="16087" max="16087" width="16.7109375" style="95" customWidth="1"/>
    <col min="16088" max="16088" width="16.140625" style="95" customWidth="1"/>
    <col min="16089" max="16089" width="18.85546875" style="95" customWidth="1"/>
    <col min="16090" max="16090" width="19.85546875" style="95" customWidth="1"/>
    <col min="16091" max="16091" width="16.7109375" style="95" customWidth="1"/>
    <col min="16092" max="16092" width="18.5703125" style="95" customWidth="1"/>
    <col min="16093" max="16093" width="15.7109375" style="95" customWidth="1"/>
    <col min="16094" max="16094" width="11" style="95" customWidth="1"/>
    <col min="16095" max="16095" width="17.140625" style="95" customWidth="1"/>
    <col min="16096" max="16096" width="14" style="95" customWidth="1"/>
    <col min="16097" max="16097" width="13" style="95" customWidth="1"/>
    <col min="16098" max="16099" width="8.85546875" style="95" customWidth="1"/>
    <col min="16100" max="16100" width="11.5703125" style="95" customWidth="1"/>
    <col min="16101" max="16103" width="11.85546875" style="95" customWidth="1"/>
    <col min="16104" max="16105" width="8.85546875" style="95" customWidth="1"/>
    <col min="16106" max="16106" width="11.42578125" style="95" customWidth="1"/>
    <col min="16107" max="16384" width="8.85546875" style="95"/>
  </cols>
  <sheetData>
    <row r="1" spans="1:16" ht="45.75" customHeight="1" x14ac:dyDescent="0.35">
      <c r="A1" s="1323"/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</row>
    <row r="2" spans="1:16" ht="47.25" customHeight="1" x14ac:dyDescent="0.35">
      <c r="A2" s="1324" t="s">
        <v>69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</row>
    <row r="3" spans="1:16" ht="26.25" customHeight="1" x14ac:dyDescent="0.4">
      <c r="A3" s="1325" t="s">
        <v>95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</row>
    <row r="4" spans="1:16" ht="33" customHeight="1" thickBot="1" x14ac:dyDescent="0.45">
      <c r="A4" s="97"/>
    </row>
    <row r="5" spans="1:16" ht="71.25" customHeight="1" thickBot="1" x14ac:dyDescent="0.4">
      <c r="A5" s="1326" t="s">
        <v>7</v>
      </c>
      <c r="B5" s="1328" t="s">
        <v>0</v>
      </c>
      <c r="C5" s="1328"/>
      <c r="D5" s="1328"/>
      <c r="E5" s="1328" t="s">
        <v>1</v>
      </c>
      <c r="F5" s="1328"/>
      <c r="G5" s="1328"/>
      <c r="H5" s="1328" t="s">
        <v>2</v>
      </c>
      <c r="I5" s="1328"/>
      <c r="J5" s="1328"/>
      <c r="K5" s="1328" t="s">
        <v>3</v>
      </c>
      <c r="L5" s="1328"/>
      <c r="M5" s="1328"/>
      <c r="N5" s="1321" t="s">
        <v>22</v>
      </c>
      <c r="O5" s="1321"/>
      <c r="P5" s="1322"/>
    </row>
    <row r="6" spans="1:16" ht="63.75" customHeight="1" thickBot="1" x14ac:dyDescent="0.4">
      <c r="A6" s="1327"/>
      <c r="B6" s="1045" t="s">
        <v>16</v>
      </c>
      <c r="C6" s="1045" t="s">
        <v>17</v>
      </c>
      <c r="D6" s="1046" t="s">
        <v>4</v>
      </c>
      <c r="E6" s="1045" t="s">
        <v>16</v>
      </c>
      <c r="F6" s="1045" t="s">
        <v>17</v>
      </c>
      <c r="G6" s="1046" t="s">
        <v>4</v>
      </c>
      <c r="H6" s="1045" t="s">
        <v>16</v>
      </c>
      <c r="I6" s="1045" t="s">
        <v>17</v>
      </c>
      <c r="J6" s="1046" t="s">
        <v>4</v>
      </c>
      <c r="K6" s="1045" t="s">
        <v>16</v>
      </c>
      <c r="L6" s="1045" t="s">
        <v>17</v>
      </c>
      <c r="M6" s="1046" t="s">
        <v>4</v>
      </c>
      <c r="N6" s="1045" t="s">
        <v>16</v>
      </c>
      <c r="O6" s="1045" t="s">
        <v>17</v>
      </c>
      <c r="P6" s="1047" t="s">
        <v>4</v>
      </c>
    </row>
    <row r="7" spans="1:16" ht="42.75" customHeight="1" thickBot="1" x14ac:dyDescent="0.4">
      <c r="A7" s="1040" t="s">
        <v>13</v>
      </c>
      <c r="B7" s="988"/>
      <c r="C7" s="989"/>
      <c r="D7" s="990"/>
      <c r="E7" s="991"/>
      <c r="F7" s="989"/>
      <c r="G7" s="992"/>
      <c r="H7" s="988"/>
      <c r="I7" s="989"/>
      <c r="J7" s="990"/>
      <c r="K7" s="991"/>
      <c r="L7" s="989"/>
      <c r="M7" s="992"/>
      <c r="N7" s="993"/>
      <c r="O7" s="989"/>
      <c r="P7" s="1039"/>
    </row>
    <row r="8" spans="1:16" ht="39" customHeight="1" thickBot="1" x14ac:dyDescent="0.4">
      <c r="A8" s="1041" t="s">
        <v>51</v>
      </c>
      <c r="B8" s="994">
        <f t="shared" ref="B8:M8" si="0">SUM(B9:B15)</f>
        <v>0</v>
      </c>
      <c r="C8" s="994">
        <f t="shared" si="0"/>
        <v>38</v>
      </c>
      <c r="D8" s="994">
        <f t="shared" si="0"/>
        <v>38</v>
      </c>
      <c r="E8" s="994">
        <f t="shared" si="0"/>
        <v>0</v>
      </c>
      <c r="F8" s="994">
        <f t="shared" si="0"/>
        <v>46</v>
      </c>
      <c r="G8" s="994">
        <f t="shared" si="0"/>
        <v>46</v>
      </c>
      <c r="H8" s="994">
        <f t="shared" si="0"/>
        <v>0</v>
      </c>
      <c r="I8" s="994">
        <f t="shared" si="0"/>
        <v>0</v>
      </c>
      <c r="J8" s="994">
        <f t="shared" si="0"/>
        <v>0</v>
      </c>
      <c r="K8" s="994">
        <f t="shared" si="0"/>
        <v>7</v>
      </c>
      <c r="L8" s="994">
        <f t="shared" si="0"/>
        <v>18</v>
      </c>
      <c r="M8" s="995">
        <f t="shared" si="0"/>
        <v>25</v>
      </c>
      <c r="N8" s="996">
        <f>B8+E8+H8+K8</f>
        <v>7</v>
      </c>
      <c r="O8" s="997">
        <f>C8+F8+I8+L8</f>
        <v>102</v>
      </c>
      <c r="P8" s="1003">
        <f>SUM(N8:O8)</f>
        <v>109</v>
      </c>
    </row>
    <row r="9" spans="1:16" ht="25.5" customHeight="1" x14ac:dyDescent="0.4">
      <c r="A9" s="275" t="s">
        <v>59</v>
      </c>
      <c r="B9" s="278">
        <v>0</v>
      </c>
      <c r="C9" s="998">
        <v>20</v>
      </c>
      <c r="D9" s="279">
        <v>20</v>
      </c>
      <c r="E9" s="278">
        <v>0</v>
      </c>
      <c r="F9" s="278">
        <v>19</v>
      </c>
      <c r="G9" s="279">
        <v>19</v>
      </c>
      <c r="H9" s="278">
        <v>0</v>
      </c>
      <c r="I9" s="278">
        <v>0</v>
      </c>
      <c r="J9" s="279">
        <v>0</v>
      </c>
      <c r="K9" s="278">
        <v>0</v>
      </c>
      <c r="L9" s="278">
        <v>0</v>
      </c>
      <c r="M9" s="279">
        <v>0</v>
      </c>
      <c r="N9" s="490">
        <v>0</v>
      </c>
      <c r="O9" s="490">
        <v>43</v>
      </c>
      <c r="P9" s="905">
        <v>43</v>
      </c>
    </row>
    <row r="10" spans="1:16" ht="29.25" customHeight="1" x14ac:dyDescent="0.4">
      <c r="A10" s="276" t="s">
        <v>70</v>
      </c>
      <c r="B10" s="278">
        <v>0</v>
      </c>
      <c r="C10" s="277">
        <v>14</v>
      </c>
      <c r="D10" s="279">
        <v>14</v>
      </c>
      <c r="E10" s="278">
        <v>0</v>
      </c>
      <c r="F10" s="277">
        <v>18</v>
      </c>
      <c r="G10" s="279">
        <v>18</v>
      </c>
      <c r="H10" s="278">
        <v>0</v>
      </c>
      <c r="I10" s="278">
        <v>0</v>
      </c>
      <c r="J10" s="279">
        <v>0</v>
      </c>
      <c r="K10" s="278">
        <v>3</v>
      </c>
      <c r="L10" s="278">
        <v>3</v>
      </c>
      <c r="M10" s="279">
        <v>6</v>
      </c>
      <c r="N10" s="490">
        <v>3</v>
      </c>
      <c r="O10" s="490">
        <v>36</v>
      </c>
      <c r="P10" s="905">
        <v>39</v>
      </c>
    </row>
    <row r="11" spans="1:16" ht="25.5" customHeight="1" x14ac:dyDescent="0.4">
      <c r="A11" s="276" t="s">
        <v>71</v>
      </c>
      <c r="B11" s="278">
        <v>0</v>
      </c>
      <c r="C11" s="277">
        <v>0</v>
      </c>
      <c r="D11" s="279">
        <v>0</v>
      </c>
      <c r="E11" s="278">
        <v>0</v>
      </c>
      <c r="F11" s="277">
        <v>0</v>
      </c>
      <c r="G11" s="279">
        <v>0</v>
      </c>
      <c r="H11" s="278">
        <v>0</v>
      </c>
      <c r="I11" s="278">
        <v>0</v>
      </c>
      <c r="J11" s="279">
        <v>0</v>
      </c>
      <c r="K11" s="278">
        <v>0</v>
      </c>
      <c r="L11" s="278">
        <v>13</v>
      </c>
      <c r="M11" s="279">
        <v>13</v>
      </c>
      <c r="N11" s="490">
        <v>0</v>
      </c>
      <c r="O11" s="490">
        <v>13</v>
      </c>
      <c r="P11" s="905">
        <v>13</v>
      </c>
    </row>
    <row r="12" spans="1:16" ht="35.25" customHeight="1" x14ac:dyDescent="0.4">
      <c r="A12" s="276" t="s">
        <v>72</v>
      </c>
      <c r="B12" s="278">
        <v>0</v>
      </c>
      <c r="C12" s="277">
        <v>0</v>
      </c>
      <c r="D12" s="279">
        <v>0</v>
      </c>
      <c r="E12" s="278">
        <v>0</v>
      </c>
      <c r="F12" s="277">
        <v>0</v>
      </c>
      <c r="G12" s="279">
        <v>0</v>
      </c>
      <c r="H12" s="278">
        <v>0</v>
      </c>
      <c r="I12" s="278">
        <v>0</v>
      </c>
      <c r="J12" s="279">
        <v>0</v>
      </c>
      <c r="K12" s="278">
        <v>0</v>
      </c>
      <c r="L12" s="278">
        <v>0</v>
      </c>
      <c r="M12" s="279">
        <v>0</v>
      </c>
      <c r="N12" s="490">
        <v>0</v>
      </c>
      <c r="O12" s="490">
        <v>0</v>
      </c>
      <c r="P12" s="905">
        <v>0</v>
      </c>
    </row>
    <row r="13" spans="1:16" ht="29.25" customHeight="1" x14ac:dyDescent="0.4">
      <c r="A13" s="276" t="s">
        <v>73</v>
      </c>
      <c r="B13" s="278">
        <v>0</v>
      </c>
      <c r="C13" s="277">
        <v>0</v>
      </c>
      <c r="D13" s="279">
        <v>0</v>
      </c>
      <c r="E13" s="278">
        <v>0</v>
      </c>
      <c r="F13" s="277">
        <v>0</v>
      </c>
      <c r="G13" s="279">
        <v>0</v>
      </c>
      <c r="H13" s="278">
        <v>0</v>
      </c>
      <c r="I13" s="278">
        <v>0</v>
      </c>
      <c r="J13" s="279">
        <v>0</v>
      </c>
      <c r="K13" s="278">
        <v>0</v>
      </c>
      <c r="L13" s="278">
        <v>0</v>
      </c>
      <c r="M13" s="279">
        <v>0</v>
      </c>
      <c r="N13" s="490">
        <v>0</v>
      </c>
      <c r="O13" s="490">
        <v>0</v>
      </c>
      <c r="P13" s="905">
        <v>0</v>
      </c>
    </row>
    <row r="14" spans="1:16" ht="33" customHeight="1" x14ac:dyDescent="0.4">
      <c r="A14" s="276" t="s">
        <v>24</v>
      </c>
      <c r="B14" s="278">
        <v>0</v>
      </c>
      <c r="C14" s="277">
        <v>4</v>
      </c>
      <c r="D14" s="279">
        <v>4</v>
      </c>
      <c r="E14" s="278">
        <v>0</v>
      </c>
      <c r="F14" s="277">
        <v>9</v>
      </c>
      <c r="G14" s="279">
        <v>9</v>
      </c>
      <c r="H14" s="278">
        <v>0</v>
      </c>
      <c r="I14" s="278">
        <v>0</v>
      </c>
      <c r="J14" s="279">
        <v>0</v>
      </c>
      <c r="K14" s="278">
        <v>4</v>
      </c>
      <c r="L14" s="278">
        <v>2</v>
      </c>
      <c r="M14" s="279">
        <v>6</v>
      </c>
      <c r="N14" s="490">
        <v>4</v>
      </c>
      <c r="O14" s="490">
        <v>15</v>
      </c>
      <c r="P14" s="905">
        <v>19</v>
      </c>
    </row>
    <row r="15" spans="1:16" ht="36.75" customHeight="1" thickBot="1" x14ac:dyDescent="0.45">
      <c r="A15" s="276" t="s">
        <v>74</v>
      </c>
      <c r="B15" s="278">
        <v>0</v>
      </c>
      <c r="C15" s="363">
        <v>0</v>
      </c>
      <c r="D15" s="279">
        <v>0</v>
      </c>
      <c r="E15" s="278">
        <v>0</v>
      </c>
      <c r="F15" s="363">
        <v>0</v>
      </c>
      <c r="G15" s="279">
        <v>0</v>
      </c>
      <c r="H15" s="278">
        <v>0</v>
      </c>
      <c r="I15" s="278">
        <v>0</v>
      </c>
      <c r="J15" s="279">
        <v>0</v>
      </c>
      <c r="K15" s="278">
        <v>0</v>
      </c>
      <c r="L15" s="278">
        <v>0</v>
      </c>
      <c r="M15" s="279">
        <v>0</v>
      </c>
      <c r="N15" s="490">
        <v>0</v>
      </c>
      <c r="O15" s="490">
        <v>0</v>
      </c>
      <c r="P15" s="905">
        <v>0</v>
      </c>
    </row>
    <row r="16" spans="1:16" ht="35.25" customHeight="1" thickBot="1" x14ac:dyDescent="0.4">
      <c r="A16" s="1042" t="s">
        <v>52</v>
      </c>
      <c r="B16" s="994">
        <f t="shared" ref="B16:M16" si="1">SUM(B17:B23)</f>
        <v>85</v>
      </c>
      <c r="C16" s="994">
        <f t="shared" si="1"/>
        <v>131</v>
      </c>
      <c r="D16" s="999">
        <f t="shared" si="1"/>
        <v>216</v>
      </c>
      <c r="E16" s="1000">
        <f t="shared" si="1"/>
        <v>71</v>
      </c>
      <c r="F16" s="994">
        <f>SUM(F17:F23)</f>
        <v>96</v>
      </c>
      <c r="G16" s="994">
        <f t="shared" si="1"/>
        <v>167</v>
      </c>
      <c r="H16" s="994">
        <f t="shared" si="1"/>
        <v>64</v>
      </c>
      <c r="I16" s="994">
        <f>SUM(I17:I23)</f>
        <v>95</v>
      </c>
      <c r="J16" s="994">
        <f t="shared" si="1"/>
        <v>159</v>
      </c>
      <c r="K16" s="994">
        <f t="shared" si="1"/>
        <v>45</v>
      </c>
      <c r="L16" s="994">
        <f>SUM(L17:L23)</f>
        <v>35</v>
      </c>
      <c r="M16" s="995">
        <f t="shared" si="1"/>
        <v>80</v>
      </c>
      <c r="N16" s="1001">
        <f>B16+E16+H16+K16</f>
        <v>265</v>
      </c>
      <c r="O16" s="1002">
        <f>C16+F16+I16+L16</f>
        <v>357</v>
      </c>
      <c r="P16" s="1003">
        <f>SUM(N16:O16)</f>
        <v>622</v>
      </c>
    </row>
    <row r="17" spans="1:16" ht="27" customHeight="1" x14ac:dyDescent="0.35">
      <c r="A17" s="1056" t="s">
        <v>59</v>
      </c>
      <c r="B17" s="1189">
        <v>15</v>
      </c>
      <c r="C17" s="1189">
        <v>33</v>
      </c>
      <c r="D17" s="1190">
        <v>48</v>
      </c>
      <c r="E17" s="1191">
        <v>7</v>
      </c>
      <c r="F17" s="1189">
        <v>27</v>
      </c>
      <c r="G17" s="1190">
        <v>34</v>
      </c>
      <c r="H17" s="1189">
        <v>8</v>
      </c>
      <c r="I17" s="1189">
        <v>19</v>
      </c>
      <c r="J17" s="1190">
        <v>27</v>
      </c>
      <c r="K17" s="1189">
        <v>0</v>
      </c>
      <c r="L17" s="1189">
        <v>0</v>
      </c>
      <c r="M17" s="1190">
        <v>0</v>
      </c>
      <c r="N17" s="490">
        <v>31</v>
      </c>
      <c r="O17" s="490">
        <v>81</v>
      </c>
      <c r="P17" s="905">
        <v>112</v>
      </c>
    </row>
    <row r="18" spans="1:16" ht="25.5" customHeight="1" x14ac:dyDescent="0.35">
      <c r="A18" s="1057" t="s">
        <v>70</v>
      </c>
      <c r="B18" s="1189">
        <v>27</v>
      </c>
      <c r="C18" s="1189">
        <v>64</v>
      </c>
      <c r="D18" s="1190">
        <v>91</v>
      </c>
      <c r="E18" s="1191">
        <v>24</v>
      </c>
      <c r="F18" s="1189">
        <v>36</v>
      </c>
      <c r="G18" s="1190">
        <v>60</v>
      </c>
      <c r="H18" s="1189">
        <v>20</v>
      </c>
      <c r="I18" s="1189">
        <v>14</v>
      </c>
      <c r="J18" s="1190">
        <v>34</v>
      </c>
      <c r="K18" s="1189">
        <v>17</v>
      </c>
      <c r="L18" s="1189">
        <v>10</v>
      </c>
      <c r="M18" s="1190">
        <v>27</v>
      </c>
      <c r="N18" s="490">
        <v>88</v>
      </c>
      <c r="O18" s="490">
        <v>124</v>
      </c>
      <c r="P18" s="905">
        <v>212</v>
      </c>
    </row>
    <row r="19" spans="1:16" ht="25.5" customHeight="1" x14ac:dyDescent="0.35">
      <c r="A19" s="1057" t="s">
        <v>71</v>
      </c>
      <c r="B19" s="1189">
        <v>0</v>
      </c>
      <c r="C19" s="1189">
        <v>0</v>
      </c>
      <c r="D19" s="1190">
        <v>0</v>
      </c>
      <c r="E19" s="1191">
        <v>0</v>
      </c>
      <c r="F19" s="1189">
        <v>0</v>
      </c>
      <c r="G19" s="1190">
        <v>0</v>
      </c>
      <c r="H19" s="1189">
        <v>0</v>
      </c>
      <c r="I19" s="1189">
        <v>34</v>
      </c>
      <c r="J19" s="1190">
        <v>34</v>
      </c>
      <c r="K19" s="1189">
        <v>0</v>
      </c>
      <c r="L19" s="1189">
        <v>17</v>
      </c>
      <c r="M19" s="1190">
        <v>17</v>
      </c>
      <c r="N19" s="490">
        <v>0</v>
      </c>
      <c r="O19" s="490">
        <v>51</v>
      </c>
      <c r="P19" s="905">
        <v>51</v>
      </c>
    </row>
    <row r="20" spans="1:16" ht="33" customHeight="1" x14ac:dyDescent="0.35">
      <c r="A20" s="1057" t="s">
        <v>72</v>
      </c>
      <c r="B20" s="1189">
        <v>10</v>
      </c>
      <c r="C20" s="1189">
        <v>0</v>
      </c>
      <c r="D20" s="1190">
        <v>10</v>
      </c>
      <c r="E20" s="1191">
        <v>9</v>
      </c>
      <c r="F20" s="1189">
        <v>0</v>
      </c>
      <c r="G20" s="1190">
        <v>9</v>
      </c>
      <c r="H20" s="1189">
        <v>5</v>
      </c>
      <c r="I20" s="1189">
        <v>0</v>
      </c>
      <c r="J20" s="1190">
        <v>5</v>
      </c>
      <c r="K20" s="1189">
        <v>4</v>
      </c>
      <c r="L20" s="1189">
        <v>0</v>
      </c>
      <c r="M20" s="1190">
        <v>4</v>
      </c>
      <c r="N20" s="490">
        <v>28</v>
      </c>
      <c r="O20" s="490">
        <v>0</v>
      </c>
      <c r="P20" s="905">
        <v>28</v>
      </c>
    </row>
    <row r="21" spans="1:16" ht="33" customHeight="1" x14ac:dyDescent="0.35">
      <c r="A21" s="1057" t="s">
        <v>73</v>
      </c>
      <c r="B21" s="1189">
        <v>10</v>
      </c>
      <c r="C21" s="1189">
        <v>0</v>
      </c>
      <c r="D21" s="1190">
        <v>10</v>
      </c>
      <c r="E21" s="1191">
        <v>7</v>
      </c>
      <c r="F21" s="1189">
        <v>0</v>
      </c>
      <c r="G21" s="1190">
        <v>7</v>
      </c>
      <c r="H21" s="1189">
        <v>8</v>
      </c>
      <c r="I21" s="1189">
        <v>3</v>
      </c>
      <c r="J21" s="1190">
        <v>11</v>
      </c>
      <c r="K21" s="1189">
        <v>1</v>
      </c>
      <c r="L21" s="1189">
        <v>2</v>
      </c>
      <c r="M21" s="1190">
        <v>3</v>
      </c>
      <c r="N21" s="490">
        <v>27</v>
      </c>
      <c r="O21" s="490">
        <v>5</v>
      </c>
      <c r="P21" s="905">
        <v>32</v>
      </c>
    </row>
    <row r="22" spans="1:16" ht="31.5" customHeight="1" x14ac:dyDescent="0.35">
      <c r="A22" s="1057" t="s">
        <v>24</v>
      </c>
      <c r="B22" s="1189">
        <v>13</v>
      </c>
      <c r="C22" s="1189">
        <v>34</v>
      </c>
      <c r="D22" s="1190">
        <v>47</v>
      </c>
      <c r="E22" s="1191">
        <v>14</v>
      </c>
      <c r="F22" s="1189">
        <v>25</v>
      </c>
      <c r="G22" s="1190">
        <v>39</v>
      </c>
      <c r="H22" s="1189">
        <v>14</v>
      </c>
      <c r="I22" s="1189">
        <v>23</v>
      </c>
      <c r="J22" s="1190">
        <v>37</v>
      </c>
      <c r="K22" s="1189">
        <v>15</v>
      </c>
      <c r="L22" s="1189">
        <v>5</v>
      </c>
      <c r="M22" s="1190">
        <v>20</v>
      </c>
      <c r="N22" s="490">
        <v>54</v>
      </c>
      <c r="O22" s="490">
        <v>90</v>
      </c>
      <c r="P22" s="905">
        <v>144</v>
      </c>
    </row>
    <row r="23" spans="1:16" ht="41.25" customHeight="1" thickBot="1" x14ac:dyDescent="0.4">
      <c r="A23" s="1057" t="s">
        <v>74</v>
      </c>
      <c r="B23" s="1195">
        <v>10</v>
      </c>
      <c r="C23" s="1195">
        <v>0</v>
      </c>
      <c r="D23" s="1190">
        <v>10</v>
      </c>
      <c r="E23" s="1191">
        <v>10</v>
      </c>
      <c r="F23" s="1189">
        <v>8</v>
      </c>
      <c r="G23" s="1190">
        <v>18</v>
      </c>
      <c r="H23" s="1189">
        <v>9</v>
      </c>
      <c r="I23" s="1189">
        <v>2</v>
      </c>
      <c r="J23" s="1190">
        <v>11</v>
      </c>
      <c r="K23" s="1189">
        <v>8</v>
      </c>
      <c r="L23" s="1189">
        <v>1</v>
      </c>
      <c r="M23" s="1190">
        <v>9</v>
      </c>
      <c r="N23" s="490">
        <v>38</v>
      </c>
      <c r="O23" s="490">
        <v>11</v>
      </c>
      <c r="P23" s="905">
        <v>49</v>
      </c>
    </row>
    <row r="24" spans="1:16" ht="31.5" customHeight="1" thickBot="1" x14ac:dyDescent="0.4">
      <c r="A24" s="1058" t="s">
        <v>10</v>
      </c>
      <c r="B24" s="994">
        <f t="shared" ref="B24:P24" si="2">B16+B8</f>
        <v>85</v>
      </c>
      <c r="C24" s="999">
        <f t="shared" si="2"/>
        <v>169</v>
      </c>
      <c r="D24" s="999">
        <f t="shared" si="2"/>
        <v>254</v>
      </c>
      <c r="E24" s="1000">
        <f t="shared" si="2"/>
        <v>71</v>
      </c>
      <c r="F24" s="994">
        <f t="shared" si="2"/>
        <v>142</v>
      </c>
      <c r="G24" s="994">
        <f t="shared" si="2"/>
        <v>213</v>
      </c>
      <c r="H24" s="994">
        <f t="shared" si="2"/>
        <v>64</v>
      </c>
      <c r="I24" s="994">
        <f t="shared" si="2"/>
        <v>95</v>
      </c>
      <c r="J24" s="994">
        <f t="shared" si="2"/>
        <v>159</v>
      </c>
      <c r="K24" s="994">
        <f t="shared" si="2"/>
        <v>52</v>
      </c>
      <c r="L24" s="994">
        <f t="shared" si="2"/>
        <v>53</v>
      </c>
      <c r="M24" s="995">
        <f t="shared" si="2"/>
        <v>105</v>
      </c>
      <c r="N24" s="994">
        <f t="shared" si="2"/>
        <v>272</v>
      </c>
      <c r="O24" s="994">
        <f>O16+O8</f>
        <v>459</v>
      </c>
      <c r="P24" s="999">
        <f t="shared" si="2"/>
        <v>731</v>
      </c>
    </row>
    <row r="25" spans="1:16" ht="26.1" customHeight="1" thickBot="1" x14ac:dyDescent="0.4">
      <c r="A25" s="1058" t="s">
        <v>14</v>
      </c>
      <c r="B25" s="667"/>
      <c r="C25" s="668"/>
      <c r="D25" s="279"/>
      <c r="E25" s="1004"/>
      <c r="F25" s="668"/>
      <c r="G25" s="669"/>
      <c r="H25" s="667"/>
      <c r="I25" s="668"/>
      <c r="J25" s="279"/>
      <c r="K25" s="1004"/>
      <c r="L25" s="668"/>
      <c r="M25" s="669"/>
      <c r="N25" s="1005"/>
      <c r="O25" s="1006"/>
      <c r="P25" s="1007"/>
    </row>
    <row r="26" spans="1:16" ht="29.25" customHeight="1" thickBot="1" x14ac:dyDescent="0.4">
      <c r="A26" s="1058" t="s">
        <v>9</v>
      </c>
      <c r="B26" s="1008"/>
      <c r="C26" s="1009"/>
      <c r="D26" s="1010"/>
      <c r="E26" s="1011"/>
      <c r="F26" s="1009"/>
      <c r="G26" s="1012"/>
      <c r="H26" s="1008"/>
      <c r="I26" s="1009" t="s">
        <v>5</v>
      </c>
      <c r="J26" s="1010"/>
      <c r="K26" s="1011"/>
      <c r="L26" s="1009"/>
      <c r="M26" s="1012"/>
      <c r="N26" s="1013"/>
      <c r="O26" s="1014"/>
      <c r="P26" s="1015"/>
    </row>
    <row r="27" spans="1:16" ht="39" customHeight="1" thickBot="1" x14ac:dyDescent="0.4">
      <c r="A27" s="1059" t="s">
        <v>51</v>
      </c>
      <c r="B27" s="994">
        <f t="shared" ref="B27:M27" si="3">B8-B45</f>
        <v>0</v>
      </c>
      <c r="C27" s="994">
        <f t="shared" si="3"/>
        <v>38</v>
      </c>
      <c r="D27" s="994">
        <f t="shared" si="3"/>
        <v>38</v>
      </c>
      <c r="E27" s="994">
        <f t="shared" si="3"/>
        <v>0</v>
      </c>
      <c r="F27" s="994">
        <f t="shared" si="3"/>
        <v>46</v>
      </c>
      <c r="G27" s="994">
        <f t="shared" si="3"/>
        <v>46</v>
      </c>
      <c r="H27" s="994">
        <f t="shared" si="3"/>
        <v>0</v>
      </c>
      <c r="I27" s="994">
        <f t="shared" si="3"/>
        <v>0</v>
      </c>
      <c r="J27" s="994">
        <f t="shared" si="3"/>
        <v>0</v>
      </c>
      <c r="K27" s="994">
        <f t="shared" si="3"/>
        <v>7</v>
      </c>
      <c r="L27" s="994">
        <f t="shared" si="3"/>
        <v>18</v>
      </c>
      <c r="M27" s="995">
        <f t="shared" si="3"/>
        <v>25</v>
      </c>
      <c r="N27" s="1001">
        <f>B27+E27+H27+K27</f>
        <v>7</v>
      </c>
      <c r="O27" s="1002">
        <f>C27+F27+I27+L27</f>
        <v>102</v>
      </c>
      <c r="P27" s="1003">
        <f>SUM(N27:O27)</f>
        <v>109</v>
      </c>
    </row>
    <row r="28" spans="1:16" ht="25.5" customHeight="1" x14ac:dyDescent="0.35">
      <c r="A28" s="1056" t="s">
        <v>59</v>
      </c>
      <c r="B28" s="1024">
        <v>0</v>
      </c>
      <c r="C28" s="277">
        <v>0</v>
      </c>
      <c r="D28" s="279">
        <v>0</v>
      </c>
      <c r="E28" s="1024">
        <v>0</v>
      </c>
      <c r="F28" s="277">
        <v>0</v>
      </c>
      <c r="G28" s="279">
        <v>0</v>
      </c>
      <c r="H28" s="1024">
        <v>0</v>
      </c>
      <c r="I28" s="277">
        <v>0</v>
      </c>
      <c r="J28" s="279">
        <v>0</v>
      </c>
      <c r="K28" s="1024">
        <v>0</v>
      </c>
      <c r="L28" s="277">
        <v>0</v>
      </c>
      <c r="M28" s="279">
        <v>0</v>
      </c>
      <c r="N28" s="1025">
        <v>0</v>
      </c>
      <c r="O28" s="1026">
        <v>0</v>
      </c>
      <c r="P28" s="279">
        <v>0</v>
      </c>
    </row>
    <row r="29" spans="1:16" ht="25.5" customHeight="1" x14ac:dyDescent="0.35">
      <c r="A29" s="1057" t="s">
        <v>70</v>
      </c>
      <c r="B29" s="1024">
        <v>0</v>
      </c>
      <c r="C29" s="277">
        <v>0</v>
      </c>
      <c r="D29" s="1027">
        <v>0</v>
      </c>
      <c r="E29" s="1024">
        <v>0</v>
      </c>
      <c r="F29" s="277">
        <v>0</v>
      </c>
      <c r="G29" s="1027">
        <v>0</v>
      </c>
      <c r="H29" s="1024">
        <v>0</v>
      </c>
      <c r="I29" s="277">
        <v>0</v>
      </c>
      <c r="J29" s="1027">
        <v>0</v>
      </c>
      <c r="K29" s="1024">
        <v>0</v>
      </c>
      <c r="L29" s="277">
        <v>0</v>
      </c>
      <c r="M29" s="1027">
        <v>0</v>
      </c>
      <c r="N29" s="1028">
        <v>0</v>
      </c>
      <c r="O29" s="1029">
        <v>0</v>
      </c>
      <c r="P29" s="1027">
        <v>0</v>
      </c>
    </row>
    <row r="30" spans="1:16" ht="36.75" customHeight="1" x14ac:dyDescent="0.35">
      <c r="A30" s="1057" t="s">
        <v>71</v>
      </c>
      <c r="B30" s="1024">
        <v>0</v>
      </c>
      <c r="C30" s="277">
        <v>0</v>
      </c>
      <c r="D30" s="1027">
        <v>0</v>
      </c>
      <c r="E30" s="1024">
        <v>0</v>
      </c>
      <c r="F30" s="277">
        <v>0</v>
      </c>
      <c r="G30" s="1027">
        <v>0</v>
      </c>
      <c r="H30" s="1024">
        <v>0</v>
      </c>
      <c r="I30" s="277">
        <v>0</v>
      </c>
      <c r="J30" s="1027">
        <v>0</v>
      </c>
      <c r="K30" s="1024">
        <v>0</v>
      </c>
      <c r="L30" s="277">
        <v>0</v>
      </c>
      <c r="M30" s="1027">
        <v>0</v>
      </c>
      <c r="N30" s="1028">
        <v>0</v>
      </c>
      <c r="O30" s="1029">
        <v>0</v>
      </c>
      <c r="P30" s="1027">
        <v>0</v>
      </c>
    </row>
    <row r="31" spans="1:16" ht="32.25" customHeight="1" x14ac:dyDescent="0.35">
      <c r="A31" s="1057" t="s">
        <v>72</v>
      </c>
      <c r="B31" s="1024">
        <v>0</v>
      </c>
      <c r="C31" s="277">
        <v>0</v>
      </c>
      <c r="D31" s="1027">
        <v>0</v>
      </c>
      <c r="E31" s="1024">
        <v>0</v>
      </c>
      <c r="F31" s="277">
        <v>0</v>
      </c>
      <c r="G31" s="1027">
        <v>0</v>
      </c>
      <c r="H31" s="1024">
        <v>0</v>
      </c>
      <c r="I31" s="277">
        <v>0</v>
      </c>
      <c r="J31" s="1027">
        <v>0</v>
      </c>
      <c r="K31" s="1024">
        <v>0</v>
      </c>
      <c r="L31" s="277">
        <v>0</v>
      </c>
      <c r="M31" s="1027">
        <v>0</v>
      </c>
      <c r="N31" s="1028">
        <v>0</v>
      </c>
      <c r="O31" s="1029">
        <v>0</v>
      </c>
      <c r="P31" s="1027">
        <v>0</v>
      </c>
    </row>
    <row r="32" spans="1:16" ht="33" customHeight="1" x14ac:dyDescent="0.35">
      <c r="A32" s="1057" t="s">
        <v>73</v>
      </c>
      <c r="B32" s="1024">
        <v>0</v>
      </c>
      <c r="C32" s="277">
        <v>0</v>
      </c>
      <c r="D32" s="1027">
        <v>0</v>
      </c>
      <c r="E32" s="1024">
        <v>0</v>
      </c>
      <c r="F32" s="277">
        <v>0</v>
      </c>
      <c r="G32" s="1027">
        <v>0</v>
      </c>
      <c r="H32" s="1024">
        <v>0</v>
      </c>
      <c r="I32" s="277">
        <v>0</v>
      </c>
      <c r="J32" s="1027">
        <v>0</v>
      </c>
      <c r="K32" s="1024">
        <v>0</v>
      </c>
      <c r="L32" s="277">
        <v>0</v>
      </c>
      <c r="M32" s="1027">
        <v>0</v>
      </c>
      <c r="N32" s="1028">
        <v>0</v>
      </c>
      <c r="O32" s="1029">
        <v>0</v>
      </c>
      <c r="P32" s="1027">
        <v>0</v>
      </c>
    </row>
    <row r="33" spans="1:16" ht="33" customHeight="1" x14ac:dyDescent="0.35">
      <c r="A33" s="1057" t="s">
        <v>24</v>
      </c>
      <c r="B33" s="1024">
        <v>0</v>
      </c>
      <c r="C33" s="277">
        <v>0</v>
      </c>
      <c r="D33" s="1027">
        <v>0</v>
      </c>
      <c r="E33" s="1024">
        <v>0</v>
      </c>
      <c r="F33" s="277">
        <v>0</v>
      </c>
      <c r="G33" s="1027">
        <v>0</v>
      </c>
      <c r="H33" s="1024">
        <v>0</v>
      </c>
      <c r="I33" s="277">
        <v>0</v>
      </c>
      <c r="J33" s="1027">
        <v>0</v>
      </c>
      <c r="K33" s="1024">
        <v>0</v>
      </c>
      <c r="L33" s="277">
        <v>0</v>
      </c>
      <c r="M33" s="1027">
        <v>0</v>
      </c>
      <c r="N33" s="1028">
        <v>0</v>
      </c>
      <c r="O33" s="1029">
        <v>0</v>
      </c>
      <c r="P33" s="1027">
        <v>0</v>
      </c>
    </row>
    <row r="34" spans="1:16" ht="39" customHeight="1" thickBot="1" x14ac:dyDescent="0.4">
      <c r="A34" s="1057" t="s">
        <v>74</v>
      </c>
      <c r="B34" s="1024">
        <v>0</v>
      </c>
      <c r="C34" s="277">
        <v>0</v>
      </c>
      <c r="D34" s="1027">
        <v>0</v>
      </c>
      <c r="E34" s="1024">
        <v>0</v>
      </c>
      <c r="F34" s="277">
        <v>0</v>
      </c>
      <c r="G34" s="1027">
        <v>0</v>
      </c>
      <c r="H34" s="1024">
        <v>0</v>
      </c>
      <c r="I34" s="277">
        <v>0</v>
      </c>
      <c r="J34" s="1027">
        <v>0</v>
      </c>
      <c r="K34" s="1024">
        <v>0</v>
      </c>
      <c r="L34" s="277">
        <v>0</v>
      </c>
      <c r="M34" s="1027">
        <v>0</v>
      </c>
      <c r="N34" s="1030">
        <v>0</v>
      </c>
      <c r="O34" s="1031">
        <v>0</v>
      </c>
      <c r="P34" s="1027">
        <v>0</v>
      </c>
    </row>
    <row r="35" spans="1:16" ht="39" customHeight="1" thickBot="1" x14ac:dyDescent="0.4">
      <c r="A35" s="1060" t="s">
        <v>52</v>
      </c>
      <c r="B35" s="994">
        <f t="shared" ref="B35:M35" si="4">B16-B53</f>
        <v>85</v>
      </c>
      <c r="C35" s="994">
        <f t="shared" si="4"/>
        <v>126</v>
      </c>
      <c r="D35" s="994">
        <f t="shared" si="4"/>
        <v>211</v>
      </c>
      <c r="E35" s="994">
        <f t="shared" si="4"/>
        <v>71</v>
      </c>
      <c r="F35" s="994">
        <f t="shared" si="4"/>
        <v>92</v>
      </c>
      <c r="G35" s="994">
        <f t="shared" si="4"/>
        <v>163</v>
      </c>
      <c r="H35" s="994">
        <f t="shared" si="4"/>
        <v>64</v>
      </c>
      <c r="I35" s="994">
        <f t="shared" si="4"/>
        <v>94</v>
      </c>
      <c r="J35" s="994">
        <f t="shared" si="4"/>
        <v>158</v>
      </c>
      <c r="K35" s="994">
        <f t="shared" si="4"/>
        <v>44</v>
      </c>
      <c r="L35" s="994">
        <f t="shared" si="4"/>
        <v>34</v>
      </c>
      <c r="M35" s="995">
        <f t="shared" si="4"/>
        <v>78</v>
      </c>
      <c r="N35" s="1001">
        <f>B35+E35+H35+K35</f>
        <v>264</v>
      </c>
      <c r="O35" s="1002">
        <f>C35+F35+I35+L35</f>
        <v>346</v>
      </c>
      <c r="P35" s="1003">
        <f>SUM(N35:O35)</f>
        <v>610</v>
      </c>
    </row>
    <row r="36" spans="1:16" ht="25.5" customHeight="1" x14ac:dyDescent="0.35">
      <c r="A36" s="1056" t="s">
        <v>59</v>
      </c>
      <c r="B36" s="1192">
        <v>15</v>
      </c>
      <c r="C36" s="1192">
        <v>51</v>
      </c>
      <c r="D36" s="1193">
        <v>66</v>
      </c>
      <c r="E36" s="1194">
        <v>7</v>
      </c>
      <c r="F36" s="1192">
        <v>45</v>
      </c>
      <c r="G36" s="1193">
        <v>52</v>
      </c>
      <c r="H36" s="1192">
        <v>8</v>
      </c>
      <c r="I36" s="1192">
        <v>19</v>
      </c>
      <c r="J36" s="1193">
        <v>27</v>
      </c>
      <c r="K36" s="1192">
        <v>0</v>
      </c>
      <c r="L36" s="1192">
        <v>0</v>
      </c>
      <c r="M36" s="1193">
        <v>0</v>
      </c>
      <c r="N36" s="1192">
        <v>30</v>
      </c>
      <c r="O36" s="1192">
        <v>115</v>
      </c>
      <c r="P36" s="1193">
        <v>145</v>
      </c>
    </row>
    <row r="37" spans="1:16" ht="39" customHeight="1" x14ac:dyDescent="0.35">
      <c r="A37" s="1057" t="s">
        <v>70</v>
      </c>
      <c r="B37" s="1192">
        <v>27</v>
      </c>
      <c r="C37" s="1192">
        <v>75</v>
      </c>
      <c r="D37" s="1193">
        <v>102</v>
      </c>
      <c r="E37" s="1194">
        <v>24</v>
      </c>
      <c r="F37" s="1192">
        <v>54</v>
      </c>
      <c r="G37" s="1193">
        <v>78</v>
      </c>
      <c r="H37" s="1192">
        <v>20</v>
      </c>
      <c r="I37" s="1192">
        <v>14</v>
      </c>
      <c r="J37" s="1193">
        <v>34</v>
      </c>
      <c r="K37" s="1192">
        <v>19</v>
      </c>
      <c r="L37" s="1192">
        <v>13</v>
      </c>
      <c r="M37" s="1193">
        <v>32</v>
      </c>
      <c r="N37" s="1192">
        <v>90</v>
      </c>
      <c r="O37" s="1192">
        <v>156</v>
      </c>
      <c r="P37" s="1193">
        <v>246</v>
      </c>
    </row>
    <row r="38" spans="1:16" ht="35.25" customHeight="1" x14ac:dyDescent="0.35">
      <c r="A38" s="1057" t="s">
        <v>71</v>
      </c>
      <c r="B38" s="1192">
        <v>0</v>
      </c>
      <c r="C38" s="1192">
        <v>0</v>
      </c>
      <c r="D38" s="1193">
        <v>0</v>
      </c>
      <c r="E38" s="1194">
        <v>0</v>
      </c>
      <c r="F38" s="1192">
        <v>0</v>
      </c>
      <c r="G38" s="1193">
        <v>0</v>
      </c>
      <c r="H38" s="1192">
        <v>0</v>
      </c>
      <c r="I38" s="1192">
        <v>33</v>
      </c>
      <c r="J38" s="1193">
        <v>33</v>
      </c>
      <c r="K38" s="1192">
        <v>0</v>
      </c>
      <c r="L38" s="1192">
        <v>29</v>
      </c>
      <c r="M38" s="1193">
        <v>29</v>
      </c>
      <c r="N38" s="1192">
        <v>0</v>
      </c>
      <c r="O38" s="1192">
        <v>62</v>
      </c>
      <c r="P38" s="1193">
        <v>62</v>
      </c>
    </row>
    <row r="39" spans="1:16" ht="31.5" customHeight="1" x14ac:dyDescent="0.35">
      <c r="A39" s="1057" t="s">
        <v>72</v>
      </c>
      <c r="B39" s="1192">
        <v>10</v>
      </c>
      <c r="C39" s="1192">
        <v>0</v>
      </c>
      <c r="D39" s="1193">
        <v>10</v>
      </c>
      <c r="E39" s="1194">
        <v>9</v>
      </c>
      <c r="F39" s="1192">
        <v>0</v>
      </c>
      <c r="G39" s="1193">
        <v>9</v>
      </c>
      <c r="H39" s="1192">
        <v>5</v>
      </c>
      <c r="I39" s="1192">
        <v>0</v>
      </c>
      <c r="J39" s="1193">
        <v>5</v>
      </c>
      <c r="K39" s="1192">
        <v>4</v>
      </c>
      <c r="L39" s="1192">
        <v>0</v>
      </c>
      <c r="M39" s="1193">
        <v>4</v>
      </c>
      <c r="N39" s="1192">
        <v>28</v>
      </c>
      <c r="O39" s="1192">
        <v>0</v>
      </c>
      <c r="P39" s="1193">
        <v>28</v>
      </c>
    </row>
    <row r="40" spans="1:16" ht="25.5" customHeight="1" x14ac:dyDescent="0.35">
      <c r="A40" s="1057" t="s">
        <v>73</v>
      </c>
      <c r="B40" s="1192">
        <v>10</v>
      </c>
      <c r="C40" s="1192">
        <v>0</v>
      </c>
      <c r="D40" s="1193">
        <v>10</v>
      </c>
      <c r="E40" s="1194">
        <v>7</v>
      </c>
      <c r="F40" s="1192">
        <v>0</v>
      </c>
      <c r="G40" s="1193">
        <v>7</v>
      </c>
      <c r="H40" s="1192">
        <v>8</v>
      </c>
      <c r="I40" s="1192">
        <v>3</v>
      </c>
      <c r="J40" s="1193">
        <v>11</v>
      </c>
      <c r="K40" s="1192">
        <v>1</v>
      </c>
      <c r="L40" s="1192">
        <v>2</v>
      </c>
      <c r="M40" s="1193">
        <v>3</v>
      </c>
      <c r="N40" s="1192">
        <v>26</v>
      </c>
      <c r="O40" s="1192">
        <v>5</v>
      </c>
      <c r="P40" s="1193">
        <v>31</v>
      </c>
    </row>
    <row r="41" spans="1:16" ht="31.5" customHeight="1" x14ac:dyDescent="0.35">
      <c r="A41" s="1057" t="s">
        <v>24</v>
      </c>
      <c r="B41" s="1192">
        <v>13</v>
      </c>
      <c r="C41" s="1192">
        <v>38</v>
      </c>
      <c r="D41" s="1193">
        <v>51</v>
      </c>
      <c r="E41" s="1194">
        <v>14</v>
      </c>
      <c r="F41" s="1192">
        <v>32</v>
      </c>
      <c r="G41" s="1193">
        <v>46</v>
      </c>
      <c r="H41" s="1192">
        <v>14</v>
      </c>
      <c r="I41" s="1192">
        <v>23</v>
      </c>
      <c r="J41" s="1193">
        <v>37</v>
      </c>
      <c r="K41" s="1192">
        <v>19</v>
      </c>
      <c r="L41" s="1192">
        <v>7</v>
      </c>
      <c r="M41" s="1193">
        <v>26</v>
      </c>
      <c r="N41" s="1192">
        <v>60</v>
      </c>
      <c r="O41" s="1192">
        <v>100</v>
      </c>
      <c r="P41" s="1193">
        <v>160</v>
      </c>
    </row>
    <row r="42" spans="1:16" ht="35.25" customHeight="1" thickBot="1" x14ac:dyDescent="0.4">
      <c r="A42" s="1057" t="s">
        <v>74</v>
      </c>
      <c r="B42" s="1192">
        <v>10</v>
      </c>
      <c r="C42" s="1192">
        <v>0</v>
      </c>
      <c r="D42" s="1193">
        <v>10</v>
      </c>
      <c r="E42" s="1194">
        <v>10</v>
      </c>
      <c r="F42" s="1192">
        <v>7</v>
      </c>
      <c r="G42" s="1193">
        <v>17</v>
      </c>
      <c r="H42" s="1192">
        <v>9</v>
      </c>
      <c r="I42" s="1192">
        <v>2</v>
      </c>
      <c r="J42" s="1193">
        <v>11</v>
      </c>
      <c r="K42" s="1192">
        <v>8</v>
      </c>
      <c r="L42" s="1192">
        <v>1</v>
      </c>
      <c r="M42" s="1193">
        <v>9</v>
      </c>
      <c r="N42" s="1192">
        <v>37</v>
      </c>
      <c r="O42" s="1192">
        <v>10</v>
      </c>
      <c r="P42" s="1193">
        <v>47</v>
      </c>
    </row>
    <row r="43" spans="1:16" ht="33" customHeight="1" thickBot="1" x14ac:dyDescent="0.4">
      <c r="A43" s="1061" t="s">
        <v>6</v>
      </c>
      <c r="B43" s="994">
        <f t="shared" ref="B43:P43" si="5">B35+B27</f>
        <v>85</v>
      </c>
      <c r="C43" s="994">
        <f t="shared" si="5"/>
        <v>164</v>
      </c>
      <c r="D43" s="994">
        <f t="shared" si="5"/>
        <v>249</v>
      </c>
      <c r="E43" s="994">
        <f t="shared" si="5"/>
        <v>71</v>
      </c>
      <c r="F43" s="994">
        <f t="shared" si="5"/>
        <v>138</v>
      </c>
      <c r="G43" s="994">
        <f t="shared" si="5"/>
        <v>209</v>
      </c>
      <c r="H43" s="994">
        <f t="shared" si="5"/>
        <v>64</v>
      </c>
      <c r="I43" s="994">
        <f t="shared" si="5"/>
        <v>94</v>
      </c>
      <c r="J43" s="994">
        <f t="shared" si="5"/>
        <v>158</v>
      </c>
      <c r="K43" s="994">
        <f t="shared" si="5"/>
        <v>51</v>
      </c>
      <c r="L43" s="994">
        <f t="shared" si="5"/>
        <v>52</v>
      </c>
      <c r="M43" s="995">
        <f t="shared" si="5"/>
        <v>103</v>
      </c>
      <c r="N43" s="994">
        <f t="shared" si="5"/>
        <v>271</v>
      </c>
      <c r="O43" s="994">
        <f t="shared" si="5"/>
        <v>448</v>
      </c>
      <c r="P43" s="999">
        <f t="shared" si="5"/>
        <v>719</v>
      </c>
    </row>
    <row r="44" spans="1:16" ht="42" customHeight="1" thickBot="1" x14ac:dyDescent="0.4">
      <c r="A44" s="1062" t="s">
        <v>15</v>
      </c>
      <c r="B44" s="1016"/>
      <c r="C44" s="1017"/>
      <c r="D44" s="1018"/>
      <c r="E44" s="1019"/>
      <c r="F44" s="1017"/>
      <c r="G44" s="1020"/>
      <c r="H44" s="1016"/>
      <c r="I44" s="1017"/>
      <c r="J44" s="1018"/>
      <c r="K44" s="1019"/>
      <c r="L44" s="1017"/>
      <c r="M44" s="1020"/>
      <c r="N44" s="1021"/>
      <c r="O44" s="1022"/>
      <c r="P44" s="1023"/>
    </row>
    <row r="45" spans="1:16" ht="25.5" customHeight="1" thickBot="1" x14ac:dyDescent="0.4">
      <c r="A45" s="1059" t="s">
        <v>51</v>
      </c>
      <c r="B45" s="994">
        <f t="shared" ref="B45:M45" si="6">SUM(B46:B52)</f>
        <v>0</v>
      </c>
      <c r="C45" s="994">
        <f t="shared" si="6"/>
        <v>0</v>
      </c>
      <c r="D45" s="994">
        <f t="shared" si="6"/>
        <v>0</v>
      </c>
      <c r="E45" s="994">
        <f t="shared" si="6"/>
        <v>0</v>
      </c>
      <c r="F45" s="994">
        <f t="shared" si="6"/>
        <v>0</v>
      </c>
      <c r="G45" s="994">
        <f t="shared" si="6"/>
        <v>0</v>
      </c>
      <c r="H45" s="994">
        <f t="shared" si="6"/>
        <v>0</v>
      </c>
      <c r="I45" s="994">
        <f t="shared" si="6"/>
        <v>0</v>
      </c>
      <c r="J45" s="994">
        <f t="shared" si="6"/>
        <v>0</v>
      </c>
      <c r="K45" s="994">
        <f t="shared" si="6"/>
        <v>0</v>
      </c>
      <c r="L45" s="994">
        <f t="shared" si="6"/>
        <v>0</v>
      </c>
      <c r="M45" s="995">
        <f t="shared" si="6"/>
        <v>0</v>
      </c>
      <c r="N45" s="1001">
        <f>B45+E45+H45+K45</f>
        <v>0</v>
      </c>
      <c r="O45" s="1002">
        <f>C45+F45+I45+L45</f>
        <v>0</v>
      </c>
      <c r="P45" s="1003">
        <f>SUM(N45:O45)</f>
        <v>0</v>
      </c>
    </row>
    <row r="46" spans="1:16" ht="25.5" customHeight="1" x14ac:dyDescent="0.35">
      <c r="A46" s="1056" t="s">
        <v>59</v>
      </c>
      <c r="B46" s="1024">
        <v>0</v>
      </c>
      <c r="C46" s="277">
        <v>0</v>
      </c>
      <c r="D46" s="279">
        <v>0</v>
      </c>
      <c r="E46" s="1024">
        <v>0</v>
      </c>
      <c r="F46" s="277">
        <v>0</v>
      </c>
      <c r="G46" s="279">
        <v>0</v>
      </c>
      <c r="H46" s="1024">
        <v>0</v>
      </c>
      <c r="I46" s="277">
        <v>0</v>
      </c>
      <c r="J46" s="279">
        <v>0</v>
      </c>
      <c r="K46" s="1024">
        <v>0</v>
      </c>
      <c r="L46" s="277">
        <v>0</v>
      </c>
      <c r="M46" s="279">
        <v>0</v>
      </c>
      <c r="N46" s="1025">
        <v>0</v>
      </c>
      <c r="O46" s="1026">
        <v>0</v>
      </c>
      <c r="P46" s="279">
        <v>0</v>
      </c>
    </row>
    <row r="47" spans="1:16" ht="29.25" customHeight="1" x14ac:dyDescent="0.35">
      <c r="A47" s="1057" t="s">
        <v>70</v>
      </c>
      <c r="B47" s="1024">
        <v>0</v>
      </c>
      <c r="C47" s="277">
        <v>0</v>
      </c>
      <c r="D47" s="1027">
        <v>0</v>
      </c>
      <c r="E47" s="1024">
        <v>0</v>
      </c>
      <c r="F47" s="277">
        <v>0</v>
      </c>
      <c r="G47" s="1027">
        <v>0</v>
      </c>
      <c r="H47" s="1024">
        <v>0</v>
      </c>
      <c r="I47" s="277">
        <v>0</v>
      </c>
      <c r="J47" s="1027">
        <v>0</v>
      </c>
      <c r="K47" s="1024">
        <v>0</v>
      </c>
      <c r="L47" s="277">
        <v>0</v>
      </c>
      <c r="M47" s="1027">
        <v>0</v>
      </c>
      <c r="N47" s="1028">
        <v>0</v>
      </c>
      <c r="O47" s="1029">
        <v>0</v>
      </c>
      <c r="P47" s="1027">
        <v>0</v>
      </c>
    </row>
    <row r="48" spans="1:16" ht="35.25" customHeight="1" x14ac:dyDescent="0.35">
      <c r="A48" s="1057" t="s">
        <v>71</v>
      </c>
      <c r="B48" s="1024">
        <v>0</v>
      </c>
      <c r="C48" s="277">
        <v>0</v>
      </c>
      <c r="D48" s="1027">
        <v>0</v>
      </c>
      <c r="E48" s="1024">
        <v>0</v>
      </c>
      <c r="F48" s="277">
        <v>0</v>
      </c>
      <c r="G48" s="1027">
        <v>0</v>
      </c>
      <c r="H48" s="1024">
        <v>0</v>
      </c>
      <c r="I48" s="277">
        <v>0</v>
      </c>
      <c r="J48" s="1027">
        <v>0</v>
      </c>
      <c r="K48" s="1024">
        <v>0</v>
      </c>
      <c r="L48" s="277">
        <v>0</v>
      </c>
      <c r="M48" s="1027">
        <v>0</v>
      </c>
      <c r="N48" s="1028">
        <v>0</v>
      </c>
      <c r="O48" s="1029">
        <v>0</v>
      </c>
      <c r="P48" s="1027">
        <v>0</v>
      </c>
    </row>
    <row r="49" spans="1:16" ht="37.5" customHeight="1" x14ac:dyDescent="0.35">
      <c r="A49" s="1057" t="s">
        <v>72</v>
      </c>
      <c r="B49" s="1024">
        <v>0</v>
      </c>
      <c r="C49" s="277">
        <v>0</v>
      </c>
      <c r="D49" s="1027">
        <v>0</v>
      </c>
      <c r="E49" s="1024">
        <v>0</v>
      </c>
      <c r="F49" s="277">
        <v>0</v>
      </c>
      <c r="G49" s="1027">
        <v>0</v>
      </c>
      <c r="H49" s="1024">
        <v>0</v>
      </c>
      <c r="I49" s="277">
        <v>0</v>
      </c>
      <c r="J49" s="1027">
        <v>0</v>
      </c>
      <c r="K49" s="1024">
        <v>0</v>
      </c>
      <c r="L49" s="277">
        <v>0</v>
      </c>
      <c r="M49" s="1027">
        <v>0</v>
      </c>
      <c r="N49" s="1028">
        <v>0</v>
      </c>
      <c r="O49" s="1029">
        <v>0</v>
      </c>
      <c r="P49" s="1027">
        <v>0</v>
      </c>
    </row>
    <row r="50" spans="1:16" ht="31.5" customHeight="1" x14ac:dyDescent="0.35">
      <c r="A50" s="1057" t="s">
        <v>73</v>
      </c>
      <c r="B50" s="1024">
        <v>0</v>
      </c>
      <c r="C50" s="277">
        <v>0</v>
      </c>
      <c r="D50" s="1027">
        <v>0</v>
      </c>
      <c r="E50" s="1024">
        <v>0</v>
      </c>
      <c r="F50" s="277">
        <v>0</v>
      </c>
      <c r="G50" s="1027">
        <v>0</v>
      </c>
      <c r="H50" s="1024">
        <v>0</v>
      </c>
      <c r="I50" s="277">
        <v>0</v>
      </c>
      <c r="J50" s="1027">
        <v>0</v>
      </c>
      <c r="K50" s="1024">
        <v>0</v>
      </c>
      <c r="L50" s="277">
        <v>0</v>
      </c>
      <c r="M50" s="1027">
        <v>0</v>
      </c>
      <c r="N50" s="1028">
        <v>0</v>
      </c>
      <c r="O50" s="1029">
        <v>0</v>
      </c>
      <c r="P50" s="1027">
        <v>0</v>
      </c>
    </row>
    <row r="51" spans="1:16" ht="31.5" customHeight="1" x14ac:dyDescent="0.35">
      <c r="A51" s="1057" t="s">
        <v>24</v>
      </c>
      <c r="B51" s="1024">
        <v>0</v>
      </c>
      <c r="C51" s="277">
        <v>0</v>
      </c>
      <c r="D51" s="1027">
        <v>0</v>
      </c>
      <c r="E51" s="1024">
        <v>0</v>
      </c>
      <c r="F51" s="277">
        <v>0</v>
      </c>
      <c r="G51" s="1027">
        <v>0</v>
      </c>
      <c r="H51" s="1024">
        <v>0</v>
      </c>
      <c r="I51" s="277">
        <v>0</v>
      </c>
      <c r="J51" s="1027">
        <v>0</v>
      </c>
      <c r="K51" s="1024">
        <v>0</v>
      </c>
      <c r="L51" s="277">
        <v>0</v>
      </c>
      <c r="M51" s="1027">
        <v>0</v>
      </c>
      <c r="N51" s="1028">
        <v>0</v>
      </c>
      <c r="O51" s="1029">
        <v>0</v>
      </c>
      <c r="P51" s="1027">
        <v>0</v>
      </c>
    </row>
    <row r="52" spans="1:16" ht="39" customHeight="1" thickBot="1" x14ac:dyDescent="0.4">
      <c r="A52" s="1057" t="s">
        <v>74</v>
      </c>
      <c r="B52" s="1024">
        <v>0</v>
      </c>
      <c r="C52" s="277">
        <v>0</v>
      </c>
      <c r="D52" s="1027">
        <v>0</v>
      </c>
      <c r="E52" s="1024">
        <v>0</v>
      </c>
      <c r="F52" s="277">
        <v>0</v>
      </c>
      <c r="G52" s="1027">
        <v>0</v>
      </c>
      <c r="H52" s="1024">
        <v>0</v>
      </c>
      <c r="I52" s="277">
        <v>0</v>
      </c>
      <c r="J52" s="1027">
        <v>0</v>
      </c>
      <c r="K52" s="1024">
        <v>0</v>
      </c>
      <c r="L52" s="277">
        <v>0</v>
      </c>
      <c r="M52" s="1027">
        <v>0</v>
      </c>
      <c r="N52" s="1030">
        <v>0</v>
      </c>
      <c r="O52" s="1031">
        <v>0</v>
      </c>
      <c r="P52" s="1027">
        <v>0</v>
      </c>
    </row>
    <row r="53" spans="1:16" ht="26.1" customHeight="1" thickBot="1" x14ac:dyDescent="0.4">
      <c r="A53" s="1060" t="s">
        <v>52</v>
      </c>
      <c r="B53" s="1032">
        <f t="shared" ref="B53:M53" si="7">SUM(B54:B60)</f>
        <v>0</v>
      </c>
      <c r="C53" s="1032">
        <f t="shared" si="7"/>
        <v>5</v>
      </c>
      <c r="D53" s="994">
        <f t="shared" si="7"/>
        <v>5</v>
      </c>
      <c r="E53" s="1032">
        <f t="shared" si="7"/>
        <v>0</v>
      </c>
      <c r="F53" s="1032">
        <f t="shared" si="7"/>
        <v>4</v>
      </c>
      <c r="G53" s="994">
        <f t="shared" si="7"/>
        <v>4</v>
      </c>
      <c r="H53" s="1032">
        <f t="shared" si="7"/>
        <v>0</v>
      </c>
      <c r="I53" s="1032">
        <f t="shared" si="7"/>
        <v>1</v>
      </c>
      <c r="J53" s="994">
        <f t="shared" si="7"/>
        <v>1</v>
      </c>
      <c r="K53" s="1032">
        <f t="shared" si="7"/>
        <v>1</v>
      </c>
      <c r="L53" s="1032">
        <f t="shared" si="7"/>
        <v>1</v>
      </c>
      <c r="M53" s="995">
        <f t="shared" si="7"/>
        <v>2</v>
      </c>
      <c r="N53" s="1001">
        <f>B53+E53+H53+K53</f>
        <v>1</v>
      </c>
      <c r="O53" s="1002">
        <f>C53+F53+I53+L53</f>
        <v>11</v>
      </c>
      <c r="P53" s="1003">
        <f>SUM(N53:O53)</f>
        <v>12</v>
      </c>
    </row>
    <row r="54" spans="1:16" ht="25.5" customHeight="1" x14ac:dyDescent="0.35">
      <c r="A54" s="1056" t="s">
        <v>59</v>
      </c>
      <c r="B54" s="1052">
        <v>0</v>
      </c>
      <c r="C54" s="1048">
        <v>2</v>
      </c>
      <c r="D54" s="1049">
        <v>2</v>
      </c>
      <c r="E54" s="1050">
        <v>0</v>
      </c>
      <c r="F54" s="1048">
        <v>2</v>
      </c>
      <c r="G54" s="1049">
        <v>2</v>
      </c>
      <c r="H54" s="1048">
        <v>0</v>
      </c>
      <c r="I54" s="1048">
        <v>0</v>
      </c>
      <c r="J54" s="1049">
        <v>0</v>
      </c>
      <c r="K54" s="1048">
        <v>0</v>
      </c>
      <c r="L54" s="1048">
        <v>0</v>
      </c>
      <c r="M54" s="1049">
        <v>0</v>
      </c>
      <c r="N54" s="1048">
        <v>0</v>
      </c>
      <c r="O54" s="1048">
        <v>4</v>
      </c>
      <c r="P54" s="1051">
        <v>4</v>
      </c>
    </row>
    <row r="55" spans="1:16" ht="25.5" customHeight="1" x14ac:dyDescent="0.35">
      <c r="A55" s="1057" t="s">
        <v>70</v>
      </c>
      <c r="B55" s="1052">
        <v>0</v>
      </c>
      <c r="C55" s="1048">
        <v>3</v>
      </c>
      <c r="D55" s="1049">
        <v>3</v>
      </c>
      <c r="E55" s="1050">
        <v>0</v>
      </c>
      <c r="F55" s="1048">
        <v>0</v>
      </c>
      <c r="G55" s="1049">
        <v>0</v>
      </c>
      <c r="H55" s="1048">
        <v>0</v>
      </c>
      <c r="I55" s="1048">
        <v>0</v>
      </c>
      <c r="J55" s="1049">
        <v>0</v>
      </c>
      <c r="K55" s="1048">
        <v>1</v>
      </c>
      <c r="L55" s="1048">
        <v>0</v>
      </c>
      <c r="M55" s="1049">
        <v>1</v>
      </c>
      <c r="N55" s="1048">
        <v>1</v>
      </c>
      <c r="O55" s="1048">
        <v>3</v>
      </c>
      <c r="P55" s="1051">
        <v>4</v>
      </c>
    </row>
    <row r="56" spans="1:16" ht="25.5" customHeight="1" x14ac:dyDescent="0.35">
      <c r="A56" s="1057" t="s">
        <v>71</v>
      </c>
      <c r="B56" s="1052">
        <v>0</v>
      </c>
      <c r="C56" s="1048">
        <v>0</v>
      </c>
      <c r="D56" s="1049">
        <v>0</v>
      </c>
      <c r="E56" s="1050">
        <v>0</v>
      </c>
      <c r="F56" s="1048">
        <v>0</v>
      </c>
      <c r="G56" s="1049">
        <v>0</v>
      </c>
      <c r="H56" s="1048">
        <v>0</v>
      </c>
      <c r="I56" s="1048">
        <v>1</v>
      </c>
      <c r="J56" s="1049">
        <v>1</v>
      </c>
      <c r="K56" s="1048">
        <v>0</v>
      </c>
      <c r="L56" s="1048">
        <v>1</v>
      </c>
      <c r="M56" s="1049">
        <v>1</v>
      </c>
      <c r="N56" s="1048">
        <v>0</v>
      </c>
      <c r="O56" s="1048">
        <v>2</v>
      </c>
      <c r="P56" s="1051">
        <v>2</v>
      </c>
    </row>
    <row r="57" spans="1:16" ht="33.75" customHeight="1" x14ac:dyDescent="0.35">
      <c r="A57" s="1057" t="s">
        <v>72</v>
      </c>
      <c r="B57" s="491">
        <v>0</v>
      </c>
      <c r="C57" s="490">
        <v>0</v>
      </c>
      <c r="D57" s="905">
        <v>0</v>
      </c>
      <c r="E57" s="491">
        <v>0</v>
      </c>
      <c r="F57" s="490">
        <v>0</v>
      </c>
      <c r="G57" s="905">
        <v>0</v>
      </c>
      <c r="H57" s="490">
        <v>0</v>
      </c>
      <c r="I57" s="490">
        <v>0</v>
      </c>
      <c r="J57" s="905">
        <v>0</v>
      </c>
      <c r="K57" s="490">
        <v>0</v>
      </c>
      <c r="L57" s="490">
        <v>0</v>
      </c>
      <c r="M57" s="905">
        <v>0</v>
      </c>
      <c r="N57" s="490">
        <v>0</v>
      </c>
      <c r="O57" s="490">
        <v>0</v>
      </c>
      <c r="P57" s="905">
        <v>0</v>
      </c>
    </row>
    <row r="58" spans="1:16" ht="25.5" customHeight="1" x14ac:dyDescent="0.35">
      <c r="A58" s="1057" t="s">
        <v>73</v>
      </c>
      <c r="B58" s="491">
        <v>0</v>
      </c>
      <c r="C58" s="490">
        <v>0</v>
      </c>
      <c r="D58" s="905">
        <v>0</v>
      </c>
      <c r="E58" s="491">
        <v>0</v>
      </c>
      <c r="F58" s="490">
        <v>0</v>
      </c>
      <c r="G58" s="905">
        <v>0</v>
      </c>
      <c r="H58" s="490">
        <v>0</v>
      </c>
      <c r="I58" s="490">
        <v>0</v>
      </c>
      <c r="J58" s="905">
        <v>0</v>
      </c>
      <c r="K58" s="490">
        <v>0</v>
      </c>
      <c r="L58" s="490">
        <v>0</v>
      </c>
      <c r="M58" s="905">
        <v>0</v>
      </c>
      <c r="N58" s="490">
        <v>0</v>
      </c>
      <c r="O58" s="490">
        <v>0</v>
      </c>
      <c r="P58" s="905">
        <v>0</v>
      </c>
    </row>
    <row r="59" spans="1:16" ht="33" customHeight="1" x14ac:dyDescent="0.35">
      <c r="A59" s="1057" t="s">
        <v>24</v>
      </c>
      <c r="B59" s="1052">
        <v>0</v>
      </c>
      <c r="C59" s="1048">
        <v>0</v>
      </c>
      <c r="D59" s="1049">
        <v>0</v>
      </c>
      <c r="E59" s="1050">
        <v>0</v>
      </c>
      <c r="F59" s="1048">
        <v>2</v>
      </c>
      <c r="G59" s="1049">
        <v>2</v>
      </c>
      <c r="H59" s="1048">
        <v>0</v>
      </c>
      <c r="I59" s="1048">
        <v>0</v>
      </c>
      <c r="J59" s="1049">
        <v>0</v>
      </c>
      <c r="K59" s="1048">
        <v>0</v>
      </c>
      <c r="L59" s="1048">
        <v>0</v>
      </c>
      <c r="M59" s="1049">
        <v>0</v>
      </c>
      <c r="N59" s="1048">
        <v>0</v>
      </c>
      <c r="O59" s="1048">
        <v>2</v>
      </c>
      <c r="P59" s="1051">
        <v>2</v>
      </c>
    </row>
    <row r="60" spans="1:16" ht="39.75" customHeight="1" thickBot="1" x14ac:dyDescent="0.4">
      <c r="A60" s="1057" t="s">
        <v>74</v>
      </c>
      <c r="B60" s="1033">
        <v>0</v>
      </c>
      <c r="C60" s="1034">
        <v>0</v>
      </c>
      <c r="D60" s="279">
        <v>0</v>
      </c>
      <c r="E60" s="1035">
        <v>0</v>
      </c>
      <c r="F60" s="1034">
        <v>0</v>
      </c>
      <c r="G60" s="1036">
        <v>0</v>
      </c>
      <c r="H60" s="1037">
        <v>0</v>
      </c>
      <c r="I60" s="1034">
        <v>0</v>
      </c>
      <c r="J60" s="1036">
        <v>0</v>
      </c>
      <c r="K60" s="1037">
        <v>0</v>
      </c>
      <c r="L60" s="1034">
        <v>0</v>
      </c>
      <c r="M60" s="1036">
        <v>0</v>
      </c>
      <c r="N60" s="1030">
        <v>0</v>
      </c>
      <c r="O60" s="1031">
        <v>0</v>
      </c>
      <c r="P60" s="1036">
        <v>0</v>
      </c>
    </row>
    <row r="61" spans="1:16" ht="33.75" customHeight="1" thickBot="1" x14ac:dyDescent="0.4">
      <c r="A61" s="1043" t="s">
        <v>11</v>
      </c>
      <c r="B61" s="995">
        <f t="shared" ref="B61:P61" si="8">B45+B53</f>
        <v>0</v>
      </c>
      <c r="C61" s="995">
        <f t="shared" si="8"/>
        <v>5</v>
      </c>
      <c r="D61" s="995">
        <f t="shared" si="8"/>
        <v>5</v>
      </c>
      <c r="E61" s="995">
        <f t="shared" si="8"/>
        <v>0</v>
      </c>
      <c r="F61" s="995">
        <f t="shared" si="8"/>
        <v>4</v>
      </c>
      <c r="G61" s="995">
        <f t="shared" si="8"/>
        <v>4</v>
      </c>
      <c r="H61" s="995">
        <f t="shared" si="8"/>
        <v>0</v>
      </c>
      <c r="I61" s="995">
        <f t="shared" si="8"/>
        <v>1</v>
      </c>
      <c r="J61" s="995">
        <f t="shared" si="8"/>
        <v>1</v>
      </c>
      <c r="K61" s="995">
        <f t="shared" si="8"/>
        <v>1</v>
      </c>
      <c r="L61" s="995">
        <f t="shared" si="8"/>
        <v>1</v>
      </c>
      <c r="M61" s="995">
        <f t="shared" si="8"/>
        <v>2</v>
      </c>
      <c r="N61" s="995">
        <f t="shared" si="8"/>
        <v>1</v>
      </c>
      <c r="O61" s="995">
        <f t="shared" si="8"/>
        <v>11</v>
      </c>
      <c r="P61" s="999">
        <f t="shared" si="8"/>
        <v>12</v>
      </c>
    </row>
    <row r="62" spans="1:16" ht="48" customHeight="1" thickBot="1" x14ac:dyDescent="0.4">
      <c r="A62" s="1044" t="s">
        <v>8</v>
      </c>
      <c r="B62" s="996">
        <f t="shared" ref="B62:P62" si="9">B43</f>
        <v>85</v>
      </c>
      <c r="C62" s="996">
        <f t="shared" si="9"/>
        <v>164</v>
      </c>
      <c r="D62" s="996">
        <f t="shared" si="9"/>
        <v>249</v>
      </c>
      <c r="E62" s="996">
        <f t="shared" si="9"/>
        <v>71</v>
      </c>
      <c r="F62" s="996">
        <f t="shared" si="9"/>
        <v>138</v>
      </c>
      <c r="G62" s="996">
        <f t="shared" si="9"/>
        <v>209</v>
      </c>
      <c r="H62" s="996">
        <f t="shared" si="9"/>
        <v>64</v>
      </c>
      <c r="I62" s="996">
        <f t="shared" si="9"/>
        <v>94</v>
      </c>
      <c r="J62" s="996">
        <f t="shared" si="9"/>
        <v>158</v>
      </c>
      <c r="K62" s="996">
        <f t="shared" si="9"/>
        <v>51</v>
      </c>
      <c r="L62" s="996">
        <f t="shared" si="9"/>
        <v>52</v>
      </c>
      <c r="M62" s="996">
        <f t="shared" si="9"/>
        <v>103</v>
      </c>
      <c r="N62" s="996">
        <f t="shared" si="9"/>
        <v>271</v>
      </c>
      <c r="O62" s="996">
        <f t="shared" si="9"/>
        <v>448</v>
      </c>
      <c r="P62" s="1038">
        <f t="shared" si="9"/>
        <v>719</v>
      </c>
    </row>
    <row r="63" spans="1:16" ht="35.25" customHeight="1" thickBot="1" x14ac:dyDescent="0.4">
      <c r="A63" s="224" t="s">
        <v>15</v>
      </c>
      <c r="B63" s="996">
        <f t="shared" ref="B63:P63" si="10">B61</f>
        <v>0</v>
      </c>
      <c r="C63" s="996">
        <f t="shared" si="10"/>
        <v>5</v>
      </c>
      <c r="D63" s="996">
        <f t="shared" si="10"/>
        <v>5</v>
      </c>
      <c r="E63" s="996">
        <f t="shared" si="10"/>
        <v>0</v>
      </c>
      <c r="F63" s="996">
        <f t="shared" si="10"/>
        <v>4</v>
      </c>
      <c r="G63" s="996">
        <f t="shared" si="10"/>
        <v>4</v>
      </c>
      <c r="H63" s="996">
        <f t="shared" si="10"/>
        <v>0</v>
      </c>
      <c r="I63" s="996">
        <f t="shared" si="10"/>
        <v>1</v>
      </c>
      <c r="J63" s="996">
        <f t="shared" si="10"/>
        <v>1</v>
      </c>
      <c r="K63" s="996">
        <f t="shared" si="10"/>
        <v>1</v>
      </c>
      <c r="L63" s="996">
        <f t="shared" si="10"/>
        <v>1</v>
      </c>
      <c r="M63" s="996">
        <f t="shared" si="10"/>
        <v>2</v>
      </c>
      <c r="N63" s="996">
        <f t="shared" si="10"/>
        <v>1</v>
      </c>
      <c r="O63" s="996">
        <f t="shared" si="10"/>
        <v>11</v>
      </c>
      <c r="P63" s="1038">
        <f t="shared" si="10"/>
        <v>12</v>
      </c>
    </row>
    <row r="64" spans="1:16" ht="49.5" customHeight="1" thickBot="1" x14ac:dyDescent="0.4">
      <c r="A64" s="1053" t="s">
        <v>12</v>
      </c>
      <c r="B64" s="1054">
        <f t="shared" ref="B64:P64" si="11">B62+B63</f>
        <v>85</v>
      </c>
      <c r="C64" s="1054">
        <f t="shared" si="11"/>
        <v>169</v>
      </c>
      <c r="D64" s="1054">
        <f t="shared" si="11"/>
        <v>254</v>
      </c>
      <c r="E64" s="1054">
        <f t="shared" si="11"/>
        <v>71</v>
      </c>
      <c r="F64" s="1054">
        <f t="shared" si="11"/>
        <v>142</v>
      </c>
      <c r="G64" s="1054">
        <f t="shared" si="11"/>
        <v>213</v>
      </c>
      <c r="H64" s="1054">
        <f t="shared" si="11"/>
        <v>64</v>
      </c>
      <c r="I64" s="1054">
        <f t="shared" si="11"/>
        <v>95</v>
      </c>
      <c r="J64" s="1054">
        <f t="shared" si="11"/>
        <v>159</v>
      </c>
      <c r="K64" s="1054">
        <f t="shared" si="11"/>
        <v>52</v>
      </c>
      <c r="L64" s="1054">
        <f t="shared" si="11"/>
        <v>53</v>
      </c>
      <c r="M64" s="1054">
        <f t="shared" si="11"/>
        <v>105</v>
      </c>
      <c r="N64" s="1054">
        <f t="shared" si="11"/>
        <v>272</v>
      </c>
      <c r="O64" s="1054">
        <f t="shared" si="11"/>
        <v>459</v>
      </c>
      <c r="P64" s="1055">
        <f t="shared" si="11"/>
        <v>731</v>
      </c>
    </row>
    <row r="65" spans="1:16" ht="9.75" customHeight="1" x14ac:dyDescent="0.35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</row>
    <row r="66" spans="1:16" ht="9.75" customHeight="1" x14ac:dyDescent="0.35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 x14ac:dyDescent="0.4">
      <c r="A67" s="344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</row>
    <row r="68" spans="1:16" x14ac:dyDescent="0.4">
      <c r="A68" s="344"/>
    </row>
    <row r="69" spans="1:16" ht="24.95" customHeight="1" x14ac:dyDescent="0.35">
      <c r="A69" s="1241"/>
      <c r="B69" s="1241"/>
      <c r="C69" s="1241"/>
      <c r="D69" s="1241"/>
      <c r="E69" s="1241"/>
      <c r="F69" s="1241"/>
      <c r="G69" s="1241"/>
      <c r="H69" s="1241"/>
      <c r="I69" s="1241"/>
      <c r="J69" s="1241"/>
      <c r="K69" s="1241"/>
      <c r="L69" s="1241"/>
      <c r="M69" s="1241"/>
      <c r="N69" s="1241"/>
      <c r="O69" s="1241"/>
      <c r="P69" s="1241"/>
    </row>
    <row r="70" spans="1:16" ht="24.95" customHeight="1" x14ac:dyDescent="0.35">
      <c r="A70" s="953"/>
      <c r="B70" s="953"/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</row>
    <row r="71" spans="1:16" ht="45" customHeight="1" x14ac:dyDescent="0.4">
      <c r="A71" s="344"/>
      <c r="B71" s="343"/>
      <c r="C71" s="343"/>
      <c r="D71" s="345"/>
      <c r="E71" s="343"/>
      <c r="F71" s="343"/>
      <c r="G71" s="345"/>
      <c r="H71" s="343"/>
      <c r="I71" s="343"/>
      <c r="J71" s="345"/>
      <c r="K71" s="343"/>
      <c r="L71" s="343"/>
      <c r="M71" s="345"/>
      <c r="N71" s="343"/>
      <c r="O71" s="343"/>
      <c r="P71" s="345"/>
    </row>
    <row r="72" spans="1:16" ht="25.5" customHeight="1" x14ac:dyDescent="0.4">
      <c r="A72" s="344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1:16" ht="5.65" customHeight="1" x14ac:dyDescent="0.4"/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.65" customHeight="1" x14ac:dyDescent="0.4"/>
    <row r="82" spans="1:16" ht="5.65" customHeight="1" x14ac:dyDescent="0.4"/>
    <row r="83" spans="1:16" ht="52.5" customHeight="1" x14ac:dyDescent="0.35">
      <c r="A83" s="1240"/>
      <c r="B83" s="1240"/>
      <c r="C83" s="1240"/>
      <c r="D83" s="1240"/>
      <c r="E83" s="1240"/>
      <c r="F83" s="1240"/>
      <c r="G83" s="1240"/>
      <c r="H83" s="1240"/>
      <c r="I83" s="1240"/>
      <c r="J83" s="1240"/>
      <c r="K83" s="1240"/>
      <c r="L83" s="1240"/>
      <c r="M83" s="1240"/>
      <c r="N83" s="1240"/>
      <c r="O83" s="1240"/>
      <c r="P83" s="1240"/>
    </row>
  </sheetData>
  <mergeCells count="11">
    <mergeCell ref="A83:P83"/>
    <mergeCell ref="N5:P5"/>
    <mergeCell ref="A1:P1"/>
    <mergeCell ref="A2:P2"/>
    <mergeCell ref="A3:P3"/>
    <mergeCell ref="A5:A6"/>
    <mergeCell ref="B5:D5"/>
    <mergeCell ref="E5:G5"/>
    <mergeCell ref="H5:J5"/>
    <mergeCell ref="K5:M5"/>
    <mergeCell ref="A69:P69"/>
  </mergeCells>
  <pageMargins left="0.70866141732283472" right="0.70866141732283472" top="0.74803149606299213" bottom="0.74803149606299213" header="0.31496062992125984" footer="0.31496062992125984"/>
  <pageSetup paperSize="9" scale="2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abSelected="1" topLeftCell="A7" zoomScale="60" zoomScaleNormal="60" workbookViewId="0">
      <selection activeCell="B23" sqref="B23:P27"/>
    </sheetView>
  </sheetViews>
  <sheetFormatPr defaultRowHeight="12.75" x14ac:dyDescent="0.2"/>
  <cols>
    <col min="1" max="1" width="50.140625" style="30" customWidth="1"/>
    <col min="2" max="2" width="10.5703125" style="30" customWidth="1"/>
    <col min="3" max="3" width="10.140625" style="30" customWidth="1"/>
    <col min="4" max="4" width="9.28515625" style="30" customWidth="1"/>
    <col min="5" max="5" width="9.140625" style="30" customWidth="1"/>
    <col min="6" max="6" width="11.28515625" style="30" customWidth="1"/>
    <col min="7" max="7" width="10.7109375" style="30" customWidth="1"/>
    <col min="8" max="8" width="10.140625" style="30" customWidth="1"/>
    <col min="9" max="9" width="11.7109375" style="30" customWidth="1"/>
    <col min="10" max="10" width="10.85546875" style="30" customWidth="1"/>
    <col min="11" max="11" width="9.28515625" style="30" customWidth="1"/>
    <col min="12" max="12" width="10.7109375" style="30" customWidth="1"/>
    <col min="13" max="13" width="10.140625" style="30" customWidth="1"/>
    <col min="14" max="14" width="11.28515625" style="30" customWidth="1"/>
    <col min="15" max="15" width="12.42578125" style="30" customWidth="1"/>
    <col min="16" max="16" width="12" style="30" customWidth="1"/>
    <col min="17" max="17" width="7.140625" style="30" customWidth="1"/>
    <col min="18" max="18" width="10.28515625" style="30" customWidth="1"/>
    <col min="19" max="19" width="8.85546875" style="30" customWidth="1"/>
    <col min="20" max="20" width="9.28515625" style="30" customWidth="1"/>
    <col min="21" max="21" width="8.7109375" style="30" customWidth="1"/>
    <col min="22" max="22" width="8" style="30" customWidth="1"/>
    <col min="23" max="23" width="7" style="30" customWidth="1"/>
    <col min="24" max="24" width="8.42578125" style="30" customWidth="1"/>
    <col min="25" max="25" width="7.5703125" style="30" customWidth="1"/>
    <col min="26" max="26" width="7.42578125" style="30" customWidth="1"/>
    <col min="27" max="27" width="8.5703125" style="30" customWidth="1"/>
    <col min="28" max="28" width="8.28515625" style="30" customWidth="1"/>
    <col min="29" max="29" width="9.140625" style="30" customWidth="1"/>
    <col min="30" max="30" width="8.85546875" style="30" customWidth="1"/>
    <col min="31" max="31" width="8.28515625" style="30" customWidth="1"/>
    <col min="32" max="32" width="8.5703125" style="30" customWidth="1"/>
    <col min="33" max="33" width="8.7109375" style="30" customWidth="1"/>
    <col min="34" max="16384" width="9.140625" style="30"/>
  </cols>
  <sheetData>
    <row r="1" spans="1:21" s="24" customFormat="1" ht="36.75" customHeight="1" x14ac:dyDescent="0.3">
      <c r="A1" s="1329" t="s">
        <v>30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</row>
    <row r="2" spans="1:21" ht="24" customHeight="1" x14ac:dyDescent="0.2">
      <c r="A2" s="1330" t="s">
        <v>93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</row>
    <row r="3" spans="1:21" ht="20.25" x14ac:dyDescent="0.2">
      <c r="A3" s="1330" t="s">
        <v>31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</row>
    <row r="4" spans="1:21" ht="9" customHeight="1" thickBo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21" ht="12.75" customHeight="1" x14ac:dyDescent="0.2">
      <c r="A5" s="44" t="s">
        <v>7</v>
      </c>
      <c r="B5" s="1331">
        <v>1</v>
      </c>
      <c r="C5" s="1332"/>
      <c r="D5" s="1333"/>
      <c r="E5" s="1331">
        <v>2</v>
      </c>
      <c r="F5" s="1332"/>
      <c r="G5" s="1333"/>
      <c r="H5" s="1331">
        <v>3</v>
      </c>
      <c r="I5" s="1332"/>
      <c r="J5" s="1333"/>
      <c r="K5" s="1331">
        <v>4</v>
      </c>
      <c r="L5" s="1332"/>
      <c r="M5" s="1333"/>
      <c r="N5" s="1331" t="s">
        <v>4</v>
      </c>
      <c r="O5" s="1333"/>
      <c r="P5" s="1337" t="s">
        <v>32</v>
      </c>
    </row>
    <row r="6" spans="1:21" ht="13.5" customHeight="1" thickBot="1" x14ac:dyDescent="0.25">
      <c r="A6" s="45"/>
      <c r="B6" s="1334"/>
      <c r="C6" s="1335"/>
      <c r="D6" s="1336"/>
      <c r="E6" s="1334"/>
      <c r="F6" s="1335"/>
      <c r="G6" s="1336"/>
      <c r="H6" s="1334"/>
      <c r="I6" s="1335"/>
      <c r="J6" s="1336"/>
      <c r="K6" s="1334"/>
      <c r="L6" s="1335"/>
      <c r="M6" s="1336"/>
      <c r="N6" s="1334"/>
      <c r="O6" s="1336"/>
      <c r="P6" s="1338"/>
    </row>
    <row r="7" spans="1:21" ht="66.75" customHeight="1" thickBot="1" x14ac:dyDescent="0.25">
      <c r="A7" s="46"/>
      <c r="B7" s="27" t="s">
        <v>33</v>
      </c>
      <c r="C7" s="28" t="s">
        <v>34</v>
      </c>
      <c r="D7" s="29" t="s">
        <v>35</v>
      </c>
      <c r="E7" s="27" t="s">
        <v>33</v>
      </c>
      <c r="F7" s="28" t="s">
        <v>34</v>
      </c>
      <c r="G7" s="29" t="s">
        <v>35</v>
      </c>
      <c r="H7" s="27" t="s">
        <v>33</v>
      </c>
      <c r="I7" s="28" t="s">
        <v>34</v>
      </c>
      <c r="J7" s="29" t="s">
        <v>35</v>
      </c>
      <c r="K7" s="27" t="s">
        <v>33</v>
      </c>
      <c r="L7" s="28" t="s">
        <v>34</v>
      </c>
      <c r="M7" s="29" t="s">
        <v>35</v>
      </c>
      <c r="N7" s="27" t="s">
        <v>33</v>
      </c>
      <c r="O7" s="28" t="s">
        <v>34</v>
      </c>
      <c r="P7" s="1339"/>
    </row>
    <row r="8" spans="1:21" ht="30" customHeight="1" x14ac:dyDescent="0.2">
      <c r="A8" s="1196" t="s">
        <v>36</v>
      </c>
      <c r="B8" s="1197">
        <v>111</v>
      </c>
      <c r="C8" s="1198">
        <v>164</v>
      </c>
      <c r="D8" s="1199">
        <v>275</v>
      </c>
      <c r="E8" s="1197">
        <v>84</v>
      </c>
      <c r="F8" s="1198">
        <v>170</v>
      </c>
      <c r="G8" s="1199">
        <v>254</v>
      </c>
      <c r="H8" s="1197">
        <v>148</v>
      </c>
      <c r="I8" s="1198">
        <v>102</v>
      </c>
      <c r="J8" s="1200">
        <v>250</v>
      </c>
      <c r="K8" s="1201">
        <v>139</v>
      </c>
      <c r="L8" s="1198">
        <v>46</v>
      </c>
      <c r="M8" s="1200">
        <v>185</v>
      </c>
      <c r="N8" s="420">
        <f t="shared" ref="N8" si="0">B8+E8+H8+K8</f>
        <v>482</v>
      </c>
      <c r="O8" s="421">
        <f t="shared" ref="O8" si="1">C8+F8+I8+L8</f>
        <v>482</v>
      </c>
      <c r="P8" s="366">
        <f t="shared" ref="P8" si="2">D8+G8+J8+M8</f>
        <v>964</v>
      </c>
    </row>
    <row r="9" spans="1:21" ht="42.75" customHeight="1" x14ac:dyDescent="0.3">
      <c r="A9" s="1202" t="s">
        <v>49</v>
      </c>
      <c r="B9" s="826">
        <v>113</v>
      </c>
      <c r="C9" s="827">
        <v>76</v>
      </c>
      <c r="D9" s="828">
        <v>189</v>
      </c>
      <c r="E9" s="826">
        <v>112</v>
      </c>
      <c r="F9" s="827">
        <v>48</v>
      </c>
      <c r="G9" s="828">
        <v>160</v>
      </c>
      <c r="H9" s="826">
        <v>76</v>
      </c>
      <c r="I9" s="827">
        <v>41</v>
      </c>
      <c r="J9" s="829">
        <v>117</v>
      </c>
      <c r="K9" s="1203">
        <v>27</v>
      </c>
      <c r="L9" s="827">
        <v>1</v>
      </c>
      <c r="M9" s="829">
        <v>28</v>
      </c>
      <c r="N9" s="420">
        <f t="shared" ref="N9:N14" si="3">B9+E9+H9+K9</f>
        <v>328</v>
      </c>
      <c r="O9" s="421">
        <f t="shared" ref="O9:O14" si="4">C9+F9+I9+L9</f>
        <v>166</v>
      </c>
      <c r="P9" s="366">
        <f t="shared" ref="P9:P14" si="5">D9+G9+J9+M9</f>
        <v>494</v>
      </c>
    </row>
    <row r="10" spans="1:21" ht="34.5" customHeight="1" x14ac:dyDescent="0.35">
      <c r="A10" s="937" t="s">
        <v>37</v>
      </c>
      <c r="B10" s="826">
        <v>108</v>
      </c>
      <c r="C10" s="827">
        <v>38</v>
      </c>
      <c r="D10" s="828">
        <v>146</v>
      </c>
      <c r="E10" s="826">
        <v>80</v>
      </c>
      <c r="F10" s="827">
        <v>32</v>
      </c>
      <c r="G10" s="828">
        <v>112</v>
      </c>
      <c r="H10" s="826">
        <v>81</v>
      </c>
      <c r="I10" s="827">
        <v>57</v>
      </c>
      <c r="J10" s="828">
        <v>138</v>
      </c>
      <c r="K10" s="826">
        <v>75</v>
      </c>
      <c r="L10" s="827">
        <v>8</v>
      </c>
      <c r="M10" s="829">
        <v>83</v>
      </c>
      <c r="N10" s="420">
        <f t="shared" si="3"/>
        <v>344</v>
      </c>
      <c r="O10" s="421">
        <f t="shared" si="4"/>
        <v>135</v>
      </c>
      <c r="P10" s="366">
        <f t="shared" si="5"/>
        <v>479</v>
      </c>
      <c r="R10" s="510"/>
    </row>
    <row r="11" spans="1:21" ht="38.25" customHeight="1" x14ac:dyDescent="0.2">
      <c r="A11" s="1204" t="s">
        <v>38</v>
      </c>
      <c r="B11" s="1205">
        <v>125</v>
      </c>
      <c r="C11" s="1206">
        <v>59</v>
      </c>
      <c r="D11" s="1207">
        <v>184</v>
      </c>
      <c r="E11" s="1205">
        <v>114</v>
      </c>
      <c r="F11" s="1206">
        <v>60</v>
      </c>
      <c r="G11" s="1207">
        <v>174</v>
      </c>
      <c r="H11" s="1205">
        <v>187</v>
      </c>
      <c r="I11" s="1206">
        <v>83</v>
      </c>
      <c r="J11" s="1207">
        <v>270</v>
      </c>
      <c r="K11" s="1205">
        <v>113</v>
      </c>
      <c r="L11" s="1206">
        <v>20</v>
      </c>
      <c r="M11" s="1208">
        <v>133</v>
      </c>
      <c r="N11" s="420">
        <f t="shared" si="3"/>
        <v>539</v>
      </c>
      <c r="O11" s="421">
        <f t="shared" si="4"/>
        <v>222</v>
      </c>
      <c r="P11" s="366">
        <f t="shared" si="5"/>
        <v>761</v>
      </c>
    </row>
    <row r="12" spans="1:21" ht="32.25" customHeight="1" x14ac:dyDescent="0.3">
      <c r="A12" s="937" t="s">
        <v>39</v>
      </c>
      <c r="B12" s="1063">
        <v>89</v>
      </c>
      <c r="C12" s="1064">
        <v>33</v>
      </c>
      <c r="D12" s="1065">
        <v>122</v>
      </c>
      <c r="E12" s="1063">
        <v>47</v>
      </c>
      <c r="F12" s="1064">
        <v>49</v>
      </c>
      <c r="G12" s="1066">
        <v>96</v>
      </c>
      <c r="H12" s="1067">
        <v>56</v>
      </c>
      <c r="I12" s="1064">
        <v>22</v>
      </c>
      <c r="J12" s="1065">
        <v>78</v>
      </c>
      <c r="K12" s="1063">
        <v>24</v>
      </c>
      <c r="L12" s="1064">
        <v>2</v>
      </c>
      <c r="M12" s="1066">
        <v>26</v>
      </c>
      <c r="N12" s="420">
        <f t="shared" si="3"/>
        <v>216</v>
      </c>
      <c r="O12" s="421">
        <f t="shared" si="4"/>
        <v>106</v>
      </c>
      <c r="P12" s="366">
        <f t="shared" si="5"/>
        <v>322</v>
      </c>
      <c r="R12" s="509"/>
    </row>
    <row r="13" spans="1:21" ht="42.75" customHeight="1" x14ac:dyDescent="0.2">
      <c r="A13" s="1068" t="s">
        <v>40</v>
      </c>
      <c r="B13" s="1069">
        <v>130</v>
      </c>
      <c r="C13" s="1070">
        <v>200</v>
      </c>
      <c r="D13" s="1071">
        <v>330</v>
      </c>
      <c r="E13" s="1069">
        <v>122</v>
      </c>
      <c r="F13" s="1070">
        <v>158</v>
      </c>
      <c r="G13" s="1071">
        <v>280</v>
      </c>
      <c r="H13" s="1069">
        <v>125</v>
      </c>
      <c r="I13" s="1070">
        <v>144</v>
      </c>
      <c r="J13" s="1071">
        <v>269</v>
      </c>
      <c r="K13" s="1069">
        <v>0</v>
      </c>
      <c r="L13" s="1070">
        <v>0</v>
      </c>
      <c r="M13" s="1072">
        <v>0</v>
      </c>
      <c r="N13" s="420">
        <f t="shared" si="3"/>
        <v>377</v>
      </c>
      <c r="O13" s="421">
        <f t="shared" si="4"/>
        <v>502</v>
      </c>
      <c r="P13" s="366">
        <f t="shared" si="5"/>
        <v>879</v>
      </c>
      <c r="U13" s="30" t="s">
        <v>46</v>
      </c>
    </row>
    <row r="14" spans="1:21" ht="42.75" customHeight="1" thickBot="1" x14ac:dyDescent="0.25">
      <c r="A14" s="1209" t="s">
        <v>41</v>
      </c>
      <c r="B14" s="1210">
        <v>85</v>
      </c>
      <c r="C14" s="1211">
        <v>169</v>
      </c>
      <c r="D14" s="1212">
        <v>254</v>
      </c>
      <c r="E14" s="1210">
        <v>71</v>
      </c>
      <c r="F14" s="1211">
        <v>142</v>
      </c>
      <c r="G14" s="1212">
        <v>213</v>
      </c>
      <c r="H14" s="1210">
        <v>64</v>
      </c>
      <c r="I14" s="1211">
        <v>95</v>
      </c>
      <c r="J14" s="1212">
        <v>159</v>
      </c>
      <c r="K14" s="1210">
        <v>52</v>
      </c>
      <c r="L14" s="1211">
        <v>53</v>
      </c>
      <c r="M14" s="1213">
        <v>105</v>
      </c>
      <c r="N14" s="420">
        <f t="shared" si="3"/>
        <v>272</v>
      </c>
      <c r="O14" s="421">
        <f t="shared" si="4"/>
        <v>459</v>
      </c>
      <c r="P14" s="366">
        <f t="shared" si="5"/>
        <v>731</v>
      </c>
    </row>
    <row r="15" spans="1:21" ht="33.75" customHeight="1" thickBot="1" x14ac:dyDescent="0.25">
      <c r="A15" s="42" t="s">
        <v>50</v>
      </c>
      <c r="B15" s="501">
        <f t="shared" ref="B15:P15" si="6">SUM(B8:B14)</f>
        <v>761</v>
      </c>
      <c r="C15" s="502">
        <f t="shared" si="6"/>
        <v>739</v>
      </c>
      <c r="D15" s="503">
        <f t="shared" si="6"/>
        <v>1500</v>
      </c>
      <c r="E15" s="501">
        <f t="shared" si="6"/>
        <v>630</v>
      </c>
      <c r="F15" s="502">
        <f t="shared" si="6"/>
        <v>659</v>
      </c>
      <c r="G15" s="503">
        <f t="shared" si="6"/>
        <v>1289</v>
      </c>
      <c r="H15" s="501">
        <f t="shared" si="6"/>
        <v>737</v>
      </c>
      <c r="I15" s="502">
        <f t="shared" si="6"/>
        <v>544</v>
      </c>
      <c r="J15" s="504">
        <f t="shared" si="6"/>
        <v>1281</v>
      </c>
      <c r="K15" s="505">
        <f t="shared" si="6"/>
        <v>430</v>
      </c>
      <c r="L15" s="502">
        <f t="shared" si="6"/>
        <v>130</v>
      </c>
      <c r="M15" s="504">
        <f t="shared" si="6"/>
        <v>560</v>
      </c>
      <c r="N15" s="506">
        <f t="shared" si="6"/>
        <v>2558</v>
      </c>
      <c r="O15" s="507">
        <f t="shared" si="6"/>
        <v>2072</v>
      </c>
      <c r="P15" s="508">
        <f t="shared" si="6"/>
        <v>4630</v>
      </c>
    </row>
    <row r="16" spans="1:21" ht="31.5" customHeight="1" x14ac:dyDescent="0.3">
      <c r="A16" s="1329" t="s">
        <v>42</v>
      </c>
      <c r="B16" s="1329"/>
      <c r="C16" s="1329"/>
      <c r="D16" s="1329"/>
      <c r="E16" s="1329"/>
      <c r="F16" s="1329"/>
      <c r="G16" s="1329"/>
      <c r="H16" s="1329"/>
      <c r="I16" s="1329"/>
      <c r="J16" s="1329"/>
      <c r="K16" s="1329"/>
      <c r="L16" s="1329"/>
      <c r="M16" s="1329"/>
      <c r="N16" s="1329"/>
      <c r="O16" s="1329"/>
      <c r="P16" s="1329"/>
    </row>
    <row r="17" spans="1:29" ht="25.5" customHeight="1" x14ac:dyDescent="0.2">
      <c r="A17" s="1330" t="s">
        <v>93</v>
      </c>
      <c r="B17" s="1330"/>
      <c r="C17" s="1330"/>
      <c r="D17" s="1330"/>
      <c r="E17" s="1330"/>
      <c r="F17" s="1330"/>
      <c r="G17" s="1330"/>
      <c r="H17" s="1330"/>
      <c r="I17" s="1330"/>
      <c r="J17" s="1330"/>
      <c r="K17" s="1330"/>
      <c r="L17" s="1330"/>
      <c r="M17" s="1330"/>
      <c r="N17" s="1330"/>
      <c r="O17" s="1330"/>
      <c r="P17" s="1330"/>
      <c r="X17" s="30" t="s">
        <v>48</v>
      </c>
    </row>
    <row r="18" spans="1:29" ht="20.25" customHeight="1" x14ac:dyDescent="0.3">
      <c r="A18" s="1329" t="s">
        <v>31</v>
      </c>
      <c r="B18" s="1329"/>
      <c r="C18" s="1329"/>
      <c r="D18" s="1329"/>
      <c r="E18" s="1329"/>
      <c r="F18" s="1329"/>
      <c r="G18" s="1329"/>
      <c r="H18" s="1329"/>
      <c r="I18" s="1329"/>
      <c r="J18" s="1329"/>
      <c r="K18" s="1329"/>
      <c r="L18" s="1329"/>
      <c r="M18" s="1329"/>
      <c r="N18" s="1329"/>
      <c r="O18" s="1329"/>
      <c r="P18" s="1329"/>
    </row>
    <row r="19" spans="1:29" ht="7.5" customHeight="1" thickBot="1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5"/>
    </row>
    <row r="20" spans="1:29" ht="12.75" customHeight="1" x14ac:dyDescent="0.2">
      <c r="A20" s="1187" t="s">
        <v>7</v>
      </c>
      <c r="B20" s="1331">
        <v>1</v>
      </c>
      <c r="C20" s="1332"/>
      <c r="D20" s="1333"/>
      <c r="E20" s="1331">
        <v>2</v>
      </c>
      <c r="F20" s="1332"/>
      <c r="G20" s="1333"/>
      <c r="H20" s="1331">
        <v>3</v>
      </c>
      <c r="I20" s="1332"/>
      <c r="J20" s="1333"/>
      <c r="K20" s="1331">
        <v>4</v>
      </c>
      <c r="L20" s="1332"/>
      <c r="M20" s="1333"/>
      <c r="N20" s="1331" t="s">
        <v>4</v>
      </c>
      <c r="O20" s="1333"/>
      <c r="P20" s="1337" t="s">
        <v>43</v>
      </c>
      <c r="S20" s="30" t="s">
        <v>5</v>
      </c>
    </row>
    <row r="21" spans="1:29" ht="13.5" customHeight="1" thickBot="1" x14ac:dyDescent="0.25">
      <c r="A21" s="1188"/>
      <c r="B21" s="1334"/>
      <c r="C21" s="1335"/>
      <c r="D21" s="1336"/>
      <c r="E21" s="1334"/>
      <c r="F21" s="1335"/>
      <c r="G21" s="1336"/>
      <c r="H21" s="1334"/>
      <c r="I21" s="1335"/>
      <c r="J21" s="1336"/>
      <c r="K21" s="1334"/>
      <c r="L21" s="1335"/>
      <c r="M21" s="1336"/>
      <c r="N21" s="1334"/>
      <c r="O21" s="1336"/>
      <c r="P21" s="1338"/>
    </row>
    <row r="22" spans="1:29" ht="72.75" customHeight="1" thickBot="1" x14ac:dyDescent="0.25">
      <c r="A22" s="1188"/>
      <c r="B22" s="464" t="s">
        <v>33</v>
      </c>
      <c r="C22" s="465" t="s">
        <v>34</v>
      </c>
      <c r="D22" s="29" t="s">
        <v>35</v>
      </c>
      <c r="E22" s="464" t="s">
        <v>33</v>
      </c>
      <c r="F22" s="465" t="s">
        <v>34</v>
      </c>
      <c r="G22" s="29" t="s">
        <v>35</v>
      </c>
      <c r="H22" s="464" t="s">
        <v>33</v>
      </c>
      <c r="I22" s="465" t="s">
        <v>34</v>
      </c>
      <c r="J22" s="29" t="s">
        <v>35</v>
      </c>
      <c r="K22" s="464" t="s">
        <v>33</v>
      </c>
      <c r="L22" s="465" t="s">
        <v>34</v>
      </c>
      <c r="M22" s="29" t="s">
        <v>35</v>
      </c>
      <c r="N22" s="464" t="s">
        <v>33</v>
      </c>
      <c r="O22" s="465" t="s">
        <v>34</v>
      </c>
      <c r="P22" s="1338"/>
    </row>
    <row r="23" spans="1:29" ht="29.25" customHeight="1" x14ac:dyDescent="0.2">
      <c r="A23" s="1214" t="s">
        <v>36</v>
      </c>
      <c r="B23" s="1215">
        <v>0</v>
      </c>
      <c r="C23" s="1216">
        <v>57</v>
      </c>
      <c r="D23" s="1217">
        <v>57</v>
      </c>
      <c r="E23" s="1215">
        <v>0</v>
      </c>
      <c r="F23" s="1216">
        <v>0</v>
      </c>
      <c r="G23" s="1217">
        <v>0</v>
      </c>
      <c r="H23" s="1215">
        <v>0</v>
      </c>
      <c r="I23" s="1216">
        <v>0</v>
      </c>
      <c r="J23" s="1218">
        <v>0</v>
      </c>
      <c r="K23" s="1219">
        <v>0</v>
      </c>
      <c r="L23" s="1216">
        <v>0</v>
      </c>
      <c r="M23" s="1218">
        <v>0</v>
      </c>
      <c r="N23" s="1220">
        <f t="shared" ref="N23:P27" si="7">B23+E23+H23+K23</f>
        <v>0</v>
      </c>
      <c r="O23" s="1221">
        <f t="shared" si="7"/>
        <v>57</v>
      </c>
      <c r="P23" s="1222">
        <f t="shared" si="7"/>
        <v>57</v>
      </c>
      <c r="Z23" s="30" t="s">
        <v>5</v>
      </c>
    </row>
    <row r="24" spans="1:29" ht="39.75" customHeight="1" x14ac:dyDescent="0.3">
      <c r="A24" s="1202" t="s">
        <v>49</v>
      </c>
      <c r="B24" s="492">
        <v>15</v>
      </c>
      <c r="C24" s="493">
        <v>6</v>
      </c>
      <c r="D24" s="494">
        <v>21</v>
      </c>
      <c r="E24" s="492">
        <v>7</v>
      </c>
      <c r="F24" s="493">
        <v>22</v>
      </c>
      <c r="G24" s="494">
        <v>29</v>
      </c>
      <c r="H24" s="492">
        <v>8</v>
      </c>
      <c r="I24" s="493">
        <v>24</v>
      </c>
      <c r="J24" s="494">
        <v>32</v>
      </c>
      <c r="K24" s="492">
        <v>9</v>
      </c>
      <c r="L24" s="493">
        <v>5</v>
      </c>
      <c r="M24" s="494">
        <v>14</v>
      </c>
      <c r="N24" s="495">
        <f t="shared" si="7"/>
        <v>39</v>
      </c>
      <c r="O24" s="496">
        <f t="shared" si="7"/>
        <v>57</v>
      </c>
      <c r="P24" s="497">
        <f t="shared" si="7"/>
        <v>96</v>
      </c>
    </row>
    <row r="25" spans="1:29" ht="30" customHeight="1" x14ac:dyDescent="0.2">
      <c r="A25" s="937" t="s">
        <v>37</v>
      </c>
      <c r="B25" s="492">
        <v>0</v>
      </c>
      <c r="C25" s="493">
        <v>23</v>
      </c>
      <c r="D25" s="494">
        <v>23</v>
      </c>
      <c r="E25" s="492">
        <v>0</v>
      </c>
      <c r="F25" s="493">
        <v>29</v>
      </c>
      <c r="G25" s="494">
        <v>29</v>
      </c>
      <c r="H25" s="492">
        <v>0</v>
      </c>
      <c r="I25" s="493">
        <v>22</v>
      </c>
      <c r="J25" s="494">
        <v>22</v>
      </c>
      <c r="K25" s="492">
        <v>0</v>
      </c>
      <c r="L25" s="493">
        <v>3</v>
      </c>
      <c r="M25" s="494">
        <v>3</v>
      </c>
      <c r="N25" s="495">
        <f>B25+E25+H25+K25</f>
        <v>0</v>
      </c>
      <c r="O25" s="496">
        <f t="shared" si="7"/>
        <v>77</v>
      </c>
      <c r="P25" s="497">
        <f t="shared" si="7"/>
        <v>77</v>
      </c>
      <c r="AC25" s="30" t="s">
        <v>5</v>
      </c>
    </row>
    <row r="26" spans="1:29" ht="39.75" customHeight="1" x14ac:dyDescent="0.2">
      <c r="A26" s="937" t="s">
        <v>38</v>
      </c>
      <c r="B26" s="492">
        <v>10</v>
      </c>
      <c r="C26" s="493">
        <v>1</v>
      </c>
      <c r="D26" s="494">
        <v>11</v>
      </c>
      <c r="E26" s="492">
        <v>6</v>
      </c>
      <c r="F26" s="493">
        <v>13</v>
      </c>
      <c r="G26" s="494">
        <v>19</v>
      </c>
      <c r="H26" s="492">
        <v>20</v>
      </c>
      <c r="I26" s="493">
        <v>17</v>
      </c>
      <c r="J26" s="494">
        <v>37</v>
      </c>
      <c r="K26" s="492">
        <v>20</v>
      </c>
      <c r="L26" s="493">
        <v>20</v>
      </c>
      <c r="M26" s="494">
        <v>40</v>
      </c>
      <c r="N26" s="495">
        <f>B26+E26+H26+K26</f>
        <v>56</v>
      </c>
      <c r="O26" s="496">
        <f t="shared" si="7"/>
        <v>51</v>
      </c>
      <c r="P26" s="497">
        <f t="shared" si="7"/>
        <v>107</v>
      </c>
    </row>
    <row r="27" spans="1:29" ht="30" customHeight="1" thickBot="1" x14ac:dyDescent="0.25">
      <c r="A27" s="937" t="s">
        <v>39</v>
      </c>
      <c r="B27" s="1073">
        <v>0</v>
      </c>
      <c r="C27" s="1074">
        <v>5</v>
      </c>
      <c r="D27" s="1075">
        <v>5</v>
      </c>
      <c r="E27" s="1073">
        <v>0</v>
      </c>
      <c r="F27" s="1074">
        <v>8</v>
      </c>
      <c r="G27" s="1075">
        <v>8</v>
      </c>
      <c r="H27" s="1073">
        <v>13</v>
      </c>
      <c r="I27" s="1074">
        <v>30</v>
      </c>
      <c r="J27" s="1075">
        <v>43</v>
      </c>
      <c r="K27" s="1073">
        <v>14</v>
      </c>
      <c r="L27" s="1074">
        <v>8</v>
      </c>
      <c r="M27" s="1075">
        <v>22</v>
      </c>
      <c r="N27" s="1076">
        <f t="shared" si="7"/>
        <v>27</v>
      </c>
      <c r="O27" s="1077">
        <f t="shared" si="7"/>
        <v>51</v>
      </c>
      <c r="P27" s="1078">
        <f t="shared" si="7"/>
        <v>78</v>
      </c>
    </row>
    <row r="28" spans="1:29" ht="27" customHeight="1" thickBot="1" x14ac:dyDescent="0.25">
      <c r="A28" s="42" t="s">
        <v>50</v>
      </c>
      <c r="B28" s="566">
        <f>SUM(B23:B27)</f>
        <v>25</v>
      </c>
      <c r="C28" s="566">
        <f t="shared" ref="C28:P28" si="8">SUM(C23:C27)</f>
        <v>92</v>
      </c>
      <c r="D28" s="566">
        <f t="shared" si="8"/>
        <v>117</v>
      </c>
      <c r="E28" s="566">
        <f t="shared" si="8"/>
        <v>13</v>
      </c>
      <c r="F28" s="566">
        <f t="shared" si="8"/>
        <v>72</v>
      </c>
      <c r="G28" s="567">
        <f t="shared" si="8"/>
        <v>85</v>
      </c>
      <c r="H28" s="568">
        <f t="shared" si="8"/>
        <v>41</v>
      </c>
      <c r="I28" s="566">
        <f t="shared" si="8"/>
        <v>93</v>
      </c>
      <c r="J28" s="566">
        <f t="shared" si="8"/>
        <v>134</v>
      </c>
      <c r="K28" s="566">
        <f t="shared" si="8"/>
        <v>43</v>
      </c>
      <c r="L28" s="566">
        <f t="shared" si="8"/>
        <v>36</v>
      </c>
      <c r="M28" s="566">
        <f t="shared" si="8"/>
        <v>79</v>
      </c>
      <c r="N28" s="566">
        <f t="shared" si="8"/>
        <v>122</v>
      </c>
      <c r="O28" s="566">
        <f t="shared" si="8"/>
        <v>293</v>
      </c>
      <c r="P28" s="567">
        <f t="shared" si="8"/>
        <v>415</v>
      </c>
    </row>
    <row r="29" spans="1:29" ht="6.75" customHeight="1" x14ac:dyDescent="0.2"/>
    <row r="30" spans="1:29" ht="18.75" hidden="1" customHeight="1" x14ac:dyDescent="0.2"/>
    <row r="31" spans="1:29" ht="18" x14ac:dyDescent="0.25">
      <c r="B31" s="31"/>
      <c r="C31" s="31"/>
      <c r="D31" s="31"/>
    </row>
    <row r="32" spans="1:29" ht="20.25" x14ac:dyDescent="0.3">
      <c r="A32" s="1329" t="s">
        <v>86</v>
      </c>
      <c r="B32" s="1329"/>
      <c r="C32" s="1329"/>
      <c r="D32" s="1329"/>
      <c r="E32" s="1329"/>
      <c r="F32" s="1329"/>
      <c r="G32" s="1329"/>
      <c r="H32" s="1329"/>
      <c r="I32" s="1329"/>
      <c r="J32" s="1329"/>
      <c r="K32" s="1329"/>
      <c r="L32" s="1329"/>
      <c r="M32" s="1329"/>
      <c r="N32" s="1329"/>
      <c r="O32" s="1329"/>
      <c r="P32" s="1329"/>
    </row>
    <row r="33" spans="1:16" ht="20.25" x14ac:dyDescent="0.2">
      <c r="A33" s="1330" t="s">
        <v>93</v>
      </c>
      <c r="B33" s="1330"/>
      <c r="C33" s="1330"/>
      <c r="D33" s="1330"/>
      <c r="E33" s="1330"/>
      <c r="F33" s="1330"/>
      <c r="G33" s="1330"/>
      <c r="H33" s="1330"/>
      <c r="I33" s="1330"/>
      <c r="J33" s="1330"/>
      <c r="K33" s="1330"/>
      <c r="L33" s="1330"/>
      <c r="M33" s="1330"/>
      <c r="N33" s="1330"/>
      <c r="O33" s="1330"/>
      <c r="P33" s="1330"/>
    </row>
    <row r="34" spans="1:16" ht="18.75" customHeight="1" x14ac:dyDescent="0.2">
      <c r="A34" s="1330" t="s">
        <v>31</v>
      </c>
      <c r="B34" s="1330"/>
      <c r="C34" s="1330"/>
      <c r="D34" s="1330"/>
      <c r="E34" s="1330"/>
      <c r="F34" s="1330"/>
      <c r="G34" s="1330"/>
      <c r="H34" s="1330"/>
      <c r="I34" s="1330"/>
      <c r="J34" s="1330"/>
      <c r="K34" s="1330"/>
      <c r="L34" s="1330"/>
      <c r="M34" s="1330"/>
      <c r="N34" s="1330"/>
      <c r="O34" s="1330"/>
      <c r="P34" s="1330"/>
    </row>
    <row r="35" spans="1:16" ht="13.5" thickBot="1" x14ac:dyDescent="0.25"/>
    <row r="36" spans="1:16" ht="43.5" customHeight="1" thickBot="1" x14ac:dyDescent="0.25">
      <c r="A36" s="1079" t="s">
        <v>40</v>
      </c>
      <c r="B36" s="1080">
        <v>0</v>
      </c>
      <c r="C36" s="1081">
        <v>108</v>
      </c>
      <c r="D36" s="1082">
        <v>108</v>
      </c>
      <c r="E36" s="1080">
        <v>0</v>
      </c>
      <c r="F36" s="1081">
        <v>58</v>
      </c>
      <c r="G36" s="1082">
        <v>58</v>
      </c>
      <c r="H36" s="1080">
        <v>0</v>
      </c>
      <c r="I36" s="1081">
        <v>0</v>
      </c>
      <c r="J36" s="1082">
        <v>0</v>
      </c>
      <c r="K36" s="1080">
        <v>0</v>
      </c>
      <c r="L36" s="1081">
        <v>0</v>
      </c>
      <c r="M36" s="1083">
        <v>0</v>
      </c>
      <c r="N36" s="1084">
        <f t="shared" ref="N36:O36" si="9">B36+E36+H36+K36</f>
        <v>0</v>
      </c>
      <c r="O36" s="1085">
        <f t="shared" si="9"/>
        <v>166</v>
      </c>
      <c r="P36" s="1086">
        <f>D36+G36+J36+M36</f>
        <v>166</v>
      </c>
    </row>
    <row r="37" spans="1:16" ht="34.5" customHeight="1" thickBot="1" x14ac:dyDescent="0.25"/>
    <row r="38" spans="1:16" ht="30.75" customHeight="1" thickBot="1" x14ac:dyDescent="0.25">
      <c r="A38" s="42" t="s">
        <v>44</v>
      </c>
      <c r="B38" s="498">
        <f>N15+N28+N36</f>
        <v>2680</v>
      </c>
      <c r="C38" s="498">
        <f>O15+O28+O36</f>
        <v>2531</v>
      </c>
      <c r="D38" s="499">
        <f>P15+P28+P36</f>
        <v>5211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AP40"/>
  <sheetViews>
    <sheetView view="pageBreakPreview" zoomScale="50" zoomScaleNormal="50" zoomScaleSheetLayoutView="50" workbookViewId="0">
      <selection activeCell="O29" sqref="O29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62.25" customHeight="1" x14ac:dyDescent="0.35">
      <c r="A1" s="1245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6"/>
      <c r="R1" s="6"/>
      <c r="S1" s="6"/>
      <c r="T1" s="6"/>
    </row>
    <row r="2" spans="1:42" ht="36" customHeight="1" x14ac:dyDescent="0.35">
      <c r="A2" s="1246" t="s">
        <v>82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x14ac:dyDescent="0.35">
      <c r="A3" s="1248" t="s">
        <v>94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670"/>
      <c r="R3" s="670"/>
    </row>
    <row r="4" spans="1:42" ht="33" customHeight="1" thickBot="1" x14ac:dyDescent="0.4">
      <c r="A4" s="11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42" ht="33" customHeight="1" thickBot="1" x14ac:dyDescent="0.4">
      <c r="A5" s="1252" t="s">
        <v>7</v>
      </c>
      <c r="B5" s="1249" t="s">
        <v>0</v>
      </c>
      <c r="C5" s="1250"/>
      <c r="D5" s="1251"/>
      <c r="E5" s="1249" t="s">
        <v>1</v>
      </c>
      <c r="F5" s="1250"/>
      <c r="G5" s="1251"/>
      <c r="H5" s="1249" t="s">
        <v>2</v>
      </c>
      <c r="I5" s="1250"/>
      <c r="J5" s="1251"/>
      <c r="K5" s="1249" t="s">
        <v>3</v>
      </c>
      <c r="L5" s="1250"/>
      <c r="M5" s="1251"/>
      <c r="N5" s="1242" t="s">
        <v>22</v>
      </c>
      <c r="O5" s="1243"/>
      <c r="P5" s="1244"/>
      <c r="Q5" s="7"/>
      <c r="R5" s="7"/>
    </row>
    <row r="6" spans="1:42" ht="72" customHeight="1" thickBot="1" x14ac:dyDescent="0.4">
      <c r="A6" s="1253"/>
      <c r="B6" s="682" t="s">
        <v>16</v>
      </c>
      <c r="C6" s="682" t="s">
        <v>17</v>
      </c>
      <c r="D6" s="683" t="s">
        <v>4</v>
      </c>
      <c r="E6" s="682" t="s">
        <v>16</v>
      </c>
      <c r="F6" s="682" t="s">
        <v>17</v>
      </c>
      <c r="G6" s="683" t="s">
        <v>4</v>
      </c>
      <c r="H6" s="682" t="s">
        <v>16</v>
      </c>
      <c r="I6" s="682" t="s">
        <v>17</v>
      </c>
      <c r="J6" s="683" t="s">
        <v>4</v>
      </c>
      <c r="K6" s="682" t="s">
        <v>16</v>
      </c>
      <c r="L6" s="682" t="s">
        <v>17</v>
      </c>
      <c r="M6" s="683" t="s">
        <v>4</v>
      </c>
      <c r="N6" s="682" t="s">
        <v>16</v>
      </c>
      <c r="O6" s="682" t="s">
        <v>17</v>
      </c>
      <c r="P6" s="182" t="s">
        <v>4</v>
      </c>
      <c r="Q6" s="7"/>
      <c r="R6" s="7"/>
    </row>
    <row r="7" spans="1:42" ht="27" customHeight="1" thickBot="1" x14ac:dyDescent="0.4">
      <c r="A7" s="684"/>
      <c r="B7" s="685"/>
      <c r="C7" s="686"/>
      <c r="D7" s="687"/>
      <c r="E7" s="685"/>
      <c r="F7" s="686"/>
      <c r="G7" s="687"/>
      <c r="H7" s="924"/>
      <c r="I7" s="715"/>
      <c r="J7" s="925"/>
      <c r="K7" s="688"/>
      <c r="L7" s="686"/>
      <c r="M7" s="687"/>
      <c r="N7" s="689"/>
      <c r="O7" s="715"/>
      <c r="P7" s="716"/>
      <c r="Q7" s="7"/>
      <c r="R7" s="7"/>
    </row>
    <row r="8" spans="1:42" ht="27" customHeight="1" x14ac:dyDescent="0.35">
      <c r="A8" s="690" t="s">
        <v>13</v>
      </c>
      <c r="B8" s="691"/>
      <c r="C8" s="692"/>
      <c r="D8" s="693"/>
      <c r="E8" s="694"/>
      <c r="F8" s="692"/>
      <c r="G8" s="695"/>
      <c r="H8" s="691"/>
      <c r="I8" s="692"/>
      <c r="J8" s="693"/>
      <c r="K8" s="694"/>
      <c r="L8" s="692"/>
      <c r="M8" s="695"/>
      <c r="N8" s="696"/>
      <c r="O8" s="692"/>
      <c r="P8" s="717"/>
      <c r="Q8" s="7"/>
      <c r="R8" s="7"/>
    </row>
    <row r="9" spans="1:42" ht="25.5" customHeight="1" x14ac:dyDescent="0.35">
      <c r="A9" s="135" t="s">
        <v>51</v>
      </c>
      <c r="B9" s="371">
        <v>15</v>
      </c>
      <c r="C9" s="372">
        <v>6</v>
      </c>
      <c r="D9" s="374">
        <v>21</v>
      </c>
      <c r="E9" s="633">
        <v>7</v>
      </c>
      <c r="F9" s="58">
        <v>22</v>
      </c>
      <c r="G9" s="926">
        <v>29</v>
      </c>
      <c r="H9" s="633">
        <v>8</v>
      </c>
      <c r="I9" s="58">
        <v>24</v>
      </c>
      <c r="J9" s="927">
        <v>32</v>
      </c>
      <c r="K9" s="373">
        <v>9</v>
      </c>
      <c r="L9" s="372">
        <v>5</v>
      </c>
      <c r="M9" s="372">
        <v>14</v>
      </c>
      <c r="N9" s="370">
        <f>B9+E9+H9+K9</f>
        <v>39</v>
      </c>
      <c r="O9" s="378">
        <f t="shared" ref="O9:O11" si="0">C9+F9+I9+L9</f>
        <v>57</v>
      </c>
      <c r="P9" s="379">
        <f t="shared" ref="P9:P11" si="1">SUM(N9:O9)</f>
        <v>96</v>
      </c>
      <c r="Q9" s="7"/>
      <c r="R9" s="7"/>
    </row>
    <row r="10" spans="1:42" ht="24.95" customHeight="1" x14ac:dyDescent="0.35">
      <c r="A10" s="330" t="s">
        <v>18</v>
      </c>
      <c r="B10" s="371">
        <v>15</v>
      </c>
      <c r="C10" s="372">
        <v>1</v>
      </c>
      <c r="D10" s="374">
        <v>16</v>
      </c>
      <c r="E10" s="633">
        <v>7</v>
      </c>
      <c r="F10" s="58">
        <v>12</v>
      </c>
      <c r="G10" s="926">
        <v>19</v>
      </c>
      <c r="H10" s="633">
        <v>8</v>
      </c>
      <c r="I10" s="58">
        <v>7</v>
      </c>
      <c r="J10" s="927">
        <v>15</v>
      </c>
      <c r="K10" s="373">
        <v>9</v>
      </c>
      <c r="L10" s="372">
        <v>5</v>
      </c>
      <c r="M10" s="372">
        <v>14</v>
      </c>
      <c r="N10" s="370">
        <f>B10+E10+H10+K10</f>
        <v>39</v>
      </c>
      <c r="O10" s="378">
        <f t="shared" si="0"/>
        <v>25</v>
      </c>
      <c r="P10" s="379">
        <f t="shared" si="1"/>
        <v>64</v>
      </c>
      <c r="Q10" s="7"/>
      <c r="R10" s="7"/>
    </row>
    <row r="11" spans="1:42" ht="24.95" customHeight="1" x14ac:dyDescent="0.35">
      <c r="A11" s="183" t="s">
        <v>67</v>
      </c>
      <c r="B11" s="371">
        <v>0</v>
      </c>
      <c r="C11" s="372">
        <v>5</v>
      </c>
      <c r="D11" s="374">
        <v>5</v>
      </c>
      <c r="E11" s="633">
        <f>E20++E28</f>
        <v>0</v>
      </c>
      <c r="F11" s="58">
        <v>10</v>
      </c>
      <c r="G11" s="926">
        <v>10</v>
      </c>
      <c r="H11" s="633">
        <f>H20++H28</f>
        <v>0</v>
      </c>
      <c r="I11" s="58">
        <v>17</v>
      </c>
      <c r="J11" s="927">
        <v>17</v>
      </c>
      <c r="K11" s="373">
        <f>K20++K28</f>
        <v>0</v>
      </c>
      <c r="L11" s="372">
        <v>0</v>
      </c>
      <c r="M11" s="372">
        <v>0</v>
      </c>
      <c r="N11" s="370">
        <f>B11+E11+H11+K11</f>
        <v>0</v>
      </c>
      <c r="O11" s="378">
        <f t="shared" si="0"/>
        <v>32</v>
      </c>
      <c r="P11" s="379">
        <f t="shared" si="1"/>
        <v>32</v>
      </c>
      <c r="Q11" s="7"/>
      <c r="R11" s="7"/>
    </row>
    <row r="12" spans="1:42" ht="24.95" customHeight="1" x14ac:dyDescent="0.35">
      <c r="A12" s="329" t="s">
        <v>52</v>
      </c>
      <c r="B12" s="371">
        <v>0</v>
      </c>
      <c r="C12" s="372">
        <v>0</v>
      </c>
      <c r="D12" s="374">
        <v>0</v>
      </c>
      <c r="E12" s="633">
        <f>E21++E29</f>
        <v>0</v>
      </c>
      <c r="F12" s="58">
        <f>F21++F29</f>
        <v>0</v>
      </c>
      <c r="G12" s="926">
        <f>G21++G29</f>
        <v>0</v>
      </c>
      <c r="H12" s="633">
        <f>H21++H29</f>
        <v>0</v>
      </c>
      <c r="I12" s="58">
        <f>I21++I29</f>
        <v>0</v>
      </c>
      <c r="J12" s="927">
        <f>J21++J29</f>
        <v>0</v>
      </c>
      <c r="K12" s="373">
        <f>K21++K29</f>
        <v>0</v>
      </c>
      <c r="L12" s="372">
        <f>L21++L29</f>
        <v>0</v>
      </c>
      <c r="M12" s="372">
        <f>M21++M29</f>
        <v>0</v>
      </c>
      <c r="N12" s="370">
        <f>B12+E12+H12+K12</f>
        <v>0</v>
      </c>
      <c r="O12" s="378">
        <f>C12+F12+I12+L12</f>
        <v>0</v>
      </c>
      <c r="P12" s="379">
        <f>SUM(N12:O12)</f>
        <v>0</v>
      </c>
      <c r="Q12" s="7"/>
      <c r="R12" s="7"/>
    </row>
    <row r="13" spans="1:42" ht="24.95" customHeight="1" x14ac:dyDescent="0.35">
      <c r="A13" s="331" t="s">
        <v>18</v>
      </c>
      <c r="B13" s="371">
        <v>0</v>
      </c>
      <c r="C13" s="372">
        <v>0</v>
      </c>
      <c r="D13" s="374">
        <v>0</v>
      </c>
      <c r="E13" s="633">
        <v>0</v>
      </c>
      <c r="F13" s="58">
        <v>0</v>
      </c>
      <c r="G13" s="926">
        <v>0</v>
      </c>
      <c r="H13" s="633">
        <v>0</v>
      </c>
      <c r="I13" s="58">
        <v>0</v>
      </c>
      <c r="J13" s="927">
        <v>0</v>
      </c>
      <c r="K13" s="373">
        <v>0</v>
      </c>
      <c r="L13" s="372">
        <v>0</v>
      </c>
      <c r="M13" s="372">
        <v>0</v>
      </c>
      <c r="N13" s="370">
        <v>0</v>
      </c>
      <c r="O13" s="378">
        <v>0</v>
      </c>
      <c r="P13" s="379">
        <v>0</v>
      </c>
      <c r="Q13" s="7"/>
      <c r="R13" s="7"/>
    </row>
    <row r="14" spans="1:42" ht="24.95" customHeight="1" thickBot="1" x14ac:dyDescent="0.4">
      <c r="A14" s="183" t="s">
        <v>67</v>
      </c>
      <c r="B14" s="385">
        <v>0</v>
      </c>
      <c r="C14" s="380">
        <v>0</v>
      </c>
      <c r="D14" s="724">
        <v>0</v>
      </c>
      <c r="E14" s="930">
        <f t="shared" ref="E14:M14" si="2">E23++E31</f>
        <v>0</v>
      </c>
      <c r="F14" s="928">
        <f t="shared" si="2"/>
        <v>0</v>
      </c>
      <c r="G14" s="929">
        <f t="shared" si="2"/>
        <v>0</v>
      </c>
      <c r="H14" s="930">
        <f t="shared" si="2"/>
        <v>0</v>
      </c>
      <c r="I14" s="928">
        <f t="shared" si="2"/>
        <v>0</v>
      </c>
      <c r="J14" s="931">
        <f t="shared" si="2"/>
        <v>0</v>
      </c>
      <c r="K14" s="381">
        <f t="shared" si="2"/>
        <v>0</v>
      </c>
      <c r="L14" s="380">
        <f t="shared" si="2"/>
        <v>0</v>
      </c>
      <c r="M14" s="380">
        <f t="shared" si="2"/>
        <v>0</v>
      </c>
      <c r="N14" s="718">
        <f>B14+E14+H14+K14</f>
        <v>0</v>
      </c>
      <c r="O14" s="382">
        <f>C14+F14+I14+L14</f>
        <v>0</v>
      </c>
      <c r="P14" s="383">
        <f>SUM(N14:O14)</f>
        <v>0</v>
      </c>
      <c r="Q14" s="7"/>
      <c r="R14" s="7"/>
    </row>
    <row r="15" spans="1:42" ht="29.25" customHeight="1" thickBot="1" x14ac:dyDescent="0.4">
      <c r="A15" s="983" t="s">
        <v>10</v>
      </c>
      <c r="B15" s="943">
        <f t="shared" ref="B15:F15" si="3">B9+B12</f>
        <v>15</v>
      </c>
      <c r="C15" s="943">
        <f t="shared" si="3"/>
        <v>6</v>
      </c>
      <c r="D15" s="943">
        <f t="shared" si="3"/>
        <v>21</v>
      </c>
      <c r="E15" s="943">
        <f t="shared" si="3"/>
        <v>7</v>
      </c>
      <c r="F15" s="943">
        <f t="shared" si="3"/>
        <v>22</v>
      </c>
      <c r="G15" s="943">
        <f>G9+G12</f>
        <v>29</v>
      </c>
      <c r="H15" s="569">
        <v>8</v>
      </c>
      <c r="I15" s="942">
        <v>24</v>
      </c>
      <c r="J15" s="944">
        <v>32</v>
      </c>
      <c r="K15" s="722">
        <v>9</v>
      </c>
      <c r="L15" s="975">
        <f>L9+L12</f>
        <v>5</v>
      </c>
      <c r="M15" s="975">
        <f>M9+M12</f>
        <v>14</v>
      </c>
      <c r="N15" s="968">
        <f>B15+E15+H15+K15</f>
        <v>39</v>
      </c>
      <c r="O15" s="984">
        <f>C15+F15+I15+L15</f>
        <v>57</v>
      </c>
      <c r="P15" s="985">
        <f>SUM(N15:O15)</f>
        <v>96</v>
      </c>
      <c r="Q15" s="7"/>
      <c r="R15" s="7"/>
    </row>
    <row r="16" spans="1:42" ht="24.95" customHeight="1" x14ac:dyDescent="0.35">
      <c r="A16" s="976" t="s">
        <v>14</v>
      </c>
      <c r="B16" s="977"/>
      <c r="C16" s="978"/>
      <c r="D16" s="979"/>
      <c r="E16" s="980"/>
      <c r="F16" s="522"/>
      <c r="G16" s="981"/>
      <c r="H16" s="980"/>
      <c r="I16" s="522"/>
      <c r="J16" s="556"/>
      <c r="K16" s="982"/>
      <c r="L16" s="978"/>
      <c r="M16" s="978"/>
      <c r="N16" s="977"/>
      <c r="O16" s="978"/>
      <c r="P16" s="978"/>
      <c r="Q16" s="7"/>
      <c r="R16" s="7"/>
    </row>
    <row r="17" spans="1:18" ht="24.95" customHeight="1" x14ac:dyDescent="0.35">
      <c r="A17" s="384" t="s">
        <v>9</v>
      </c>
      <c r="B17" s="371">
        <v>15</v>
      </c>
      <c r="C17" s="372">
        <v>6</v>
      </c>
      <c r="D17" s="374">
        <v>21</v>
      </c>
      <c r="E17" s="933">
        <v>7</v>
      </c>
      <c r="F17" s="463">
        <v>25</v>
      </c>
      <c r="G17" s="932">
        <f>G11+G14</f>
        <v>10</v>
      </c>
      <c r="H17" s="933">
        <v>8</v>
      </c>
      <c r="I17" s="463">
        <v>24</v>
      </c>
      <c r="J17" s="530">
        <v>32</v>
      </c>
      <c r="K17" s="723">
        <v>9</v>
      </c>
      <c r="L17" s="719">
        <f>L11+L14</f>
        <v>0</v>
      </c>
      <c r="M17" s="719">
        <f>M11+M14</f>
        <v>0</v>
      </c>
      <c r="N17" s="370">
        <f t="shared" ref="N17:N19" si="4">B17+E17+H17+K17</f>
        <v>39</v>
      </c>
      <c r="O17" s="378">
        <f>C17+F17+I17+L17</f>
        <v>55</v>
      </c>
      <c r="P17" s="379">
        <f t="shared" ref="P17:P20" si="5">SUM(N17:O17)</f>
        <v>94</v>
      </c>
      <c r="Q17" s="4"/>
      <c r="R17" s="4"/>
    </row>
    <row r="18" spans="1:18" ht="24.95" customHeight="1" x14ac:dyDescent="0.35">
      <c r="A18" s="135" t="s">
        <v>51</v>
      </c>
      <c r="B18" s="371">
        <v>15</v>
      </c>
      <c r="C18" s="372">
        <v>6</v>
      </c>
      <c r="D18" s="374">
        <v>21</v>
      </c>
      <c r="E18" s="933">
        <v>7</v>
      </c>
      <c r="F18" s="463">
        <v>22</v>
      </c>
      <c r="G18" s="932">
        <v>29</v>
      </c>
      <c r="H18" s="933">
        <v>8</v>
      </c>
      <c r="I18" s="463">
        <v>24</v>
      </c>
      <c r="J18" s="530">
        <v>32</v>
      </c>
      <c r="K18" s="723">
        <v>9</v>
      </c>
      <c r="L18" s="719">
        <f>L12+L15</f>
        <v>5</v>
      </c>
      <c r="M18" s="719">
        <f>M12+M15</f>
        <v>14</v>
      </c>
      <c r="N18" s="370">
        <f t="shared" si="4"/>
        <v>39</v>
      </c>
      <c r="O18" s="378">
        <f t="shared" ref="O18:O23" si="6">C18+F18+I18+L18</f>
        <v>57</v>
      </c>
      <c r="P18" s="379">
        <f t="shared" si="5"/>
        <v>96</v>
      </c>
      <c r="Q18" s="75"/>
      <c r="R18" s="75"/>
    </row>
    <row r="19" spans="1:18" ht="24.95" customHeight="1" x14ac:dyDescent="0.35">
      <c r="A19" s="330" t="s">
        <v>18</v>
      </c>
      <c r="B19" s="371">
        <v>15</v>
      </c>
      <c r="C19" s="372">
        <v>1</v>
      </c>
      <c r="D19" s="374">
        <v>16</v>
      </c>
      <c r="E19" s="633">
        <v>7</v>
      </c>
      <c r="F19" s="58">
        <v>12</v>
      </c>
      <c r="G19" s="926">
        <v>19</v>
      </c>
      <c r="H19" s="633">
        <v>8</v>
      </c>
      <c r="I19" s="58">
        <v>7</v>
      </c>
      <c r="J19" s="927">
        <v>15</v>
      </c>
      <c r="K19" s="373">
        <v>9</v>
      </c>
      <c r="L19" s="372">
        <v>5</v>
      </c>
      <c r="M19" s="372">
        <v>14</v>
      </c>
      <c r="N19" s="370">
        <f t="shared" si="4"/>
        <v>39</v>
      </c>
      <c r="O19" s="378">
        <f t="shared" si="6"/>
        <v>25</v>
      </c>
      <c r="P19" s="379">
        <f t="shared" si="5"/>
        <v>64</v>
      </c>
      <c r="Q19" s="75"/>
      <c r="R19" s="75"/>
    </row>
    <row r="20" spans="1:18" ht="32.25" customHeight="1" x14ac:dyDescent="0.35">
      <c r="A20" s="183" t="s">
        <v>67</v>
      </c>
      <c r="B20" s="371">
        <v>0</v>
      </c>
      <c r="C20" s="372">
        <v>5</v>
      </c>
      <c r="D20" s="374">
        <v>5</v>
      </c>
      <c r="E20" s="633">
        <f>E29++E37</f>
        <v>0</v>
      </c>
      <c r="F20" s="58">
        <v>10</v>
      </c>
      <c r="G20" s="926">
        <v>10</v>
      </c>
      <c r="H20" s="633">
        <f>H29++H37</f>
        <v>0</v>
      </c>
      <c r="I20" s="58">
        <v>17</v>
      </c>
      <c r="J20" s="927">
        <v>17</v>
      </c>
      <c r="K20" s="373">
        <f>K29++K37</f>
        <v>0</v>
      </c>
      <c r="L20" s="372">
        <v>0</v>
      </c>
      <c r="M20" s="372">
        <v>0</v>
      </c>
      <c r="N20" s="370">
        <f>B20+E20+H20+K20</f>
        <v>0</v>
      </c>
      <c r="O20" s="378">
        <f t="shared" si="6"/>
        <v>32</v>
      </c>
      <c r="P20" s="379">
        <f t="shared" si="5"/>
        <v>32</v>
      </c>
      <c r="Q20" s="75"/>
      <c r="R20" s="75"/>
    </row>
    <row r="21" spans="1:18" ht="32.25" customHeight="1" x14ac:dyDescent="0.35">
      <c r="A21" s="329" t="s">
        <v>52</v>
      </c>
      <c r="B21" s="371">
        <v>0</v>
      </c>
      <c r="C21" s="372">
        <v>0</v>
      </c>
      <c r="D21" s="374">
        <v>0</v>
      </c>
      <c r="E21" s="633">
        <f t="shared" ref="E21:M21" si="7">E30++E38</f>
        <v>0</v>
      </c>
      <c r="F21" s="58">
        <f t="shared" si="7"/>
        <v>0</v>
      </c>
      <c r="G21" s="926">
        <f t="shared" si="7"/>
        <v>0</v>
      </c>
      <c r="H21" s="633">
        <f t="shared" si="7"/>
        <v>0</v>
      </c>
      <c r="I21" s="58">
        <f t="shared" si="7"/>
        <v>0</v>
      </c>
      <c r="J21" s="927">
        <f t="shared" si="7"/>
        <v>0</v>
      </c>
      <c r="K21" s="373">
        <f t="shared" si="7"/>
        <v>0</v>
      </c>
      <c r="L21" s="372">
        <f t="shared" si="7"/>
        <v>0</v>
      </c>
      <c r="M21" s="372">
        <f t="shared" si="7"/>
        <v>0</v>
      </c>
      <c r="N21" s="370">
        <f>B21+E21+H21+K21</f>
        <v>0</v>
      </c>
      <c r="O21" s="378">
        <f t="shared" si="6"/>
        <v>0</v>
      </c>
      <c r="P21" s="379">
        <f>SUM(N21:O21)</f>
        <v>0</v>
      </c>
      <c r="Q21" s="75"/>
      <c r="R21" s="75"/>
    </row>
    <row r="22" spans="1:18" ht="32.25" customHeight="1" x14ac:dyDescent="0.35">
      <c r="A22" s="331" t="s">
        <v>18</v>
      </c>
      <c r="B22" s="371">
        <v>0</v>
      </c>
      <c r="C22" s="372">
        <v>0</v>
      </c>
      <c r="D22" s="374">
        <v>0</v>
      </c>
      <c r="E22" s="633">
        <v>0</v>
      </c>
      <c r="F22" s="58">
        <v>0</v>
      </c>
      <c r="G22" s="926">
        <v>0</v>
      </c>
      <c r="H22" s="633">
        <v>0</v>
      </c>
      <c r="I22" s="58">
        <v>0</v>
      </c>
      <c r="J22" s="927">
        <v>0</v>
      </c>
      <c r="K22" s="373">
        <v>0</v>
      </c>
      <c r="L22" s="372">
        <v>0</v>
      </c>
      <c r="M22" s="372">
        <v>0</v>
      </c>
      <c r="N22" s="370">
        <v>0</v>
      </c>
      <c r="O22" s="378">
        <f t="shared" si="6"/>
        <v>0</v>
      </c>
      <c r="P22" s="379">
        <v>0</v>
      </c>
      <c r="Q22" s="75"/>
      <c r="R22" s="75"/>
    </row>
    <row r="23" spans="1:18" ht="26.25" customHeight="1" thickBot="1" x14ac:dyDescent="0.4">
      <c r="A23" s="183" t="s">
        <v>67</v>
      </c>
      <c r="B23" s="385">
        <v>0</v>
      </c>
      <c r="C23" s="380">
        <v>0</v>
      </c>
      <c r="D23" s="724">
        <v>0</v>
      </c>
      <c r="E23" s="930">
        <f t="shared" ref="E23:M23" si="8">E32++E40</f>
        <v>0</v>
      </c>
      <c r="F23" s="928">
        <f t="shared" si="8"/>
        <v>0</v>
      </c>
      <c r="G23" s="929">
        <f t="shared" si="8"/>
        <v>0</v>
      </c>
      <c r="H23" s="930">
        <f t="shared" si="8"/>
        <v>0</v>
      </c>
      <c r="I23" s="928">
        <f t="shared" si="8"/>
        <v>0</v>
      </c>
      <c r="J23" s="931">
        <f t="shared" si="8"/>
        <v>0</v>
      </c>
      <c r="K23" s="381">
        <f t="shared" si="8"/>
        <v>0</v>
      </c>
      <c r="L23" s="380">
        <f t="shared" si="8"/>
        <v>0</v>
      </c>
      <c r="M23" s="380">
        <f t="shared" si="8"/>
        <v>0</v>
      </c>
      <c r="N23" s="718">
        <f>B23+E23+H23+K23</f>
        <v>0</v>
      </c>
      <c r="O23" s="378">
        <f t="shared" si="6"/>
        <v>0</v>
      </c>
      <c r="P23" s="383">
        <f>SUM(N23:O23)</f>
        <v>0</v>
      </c>
      <c r="Q23" s="75"/>
      <c r="R23" s="75"/>
    </row>
    <row r="24" spans="1:18" ht="30.6" customHeight="1" thickBot="1" x14ac:dyDescent="0.4">
      <c r="A24" s="697" t="s">
        <v>6</v>
      </c>
      <c r="B24" s="943">
        <f t="shared" ref="B24:F24" si="9">B18+B21</f>
        <v>15</v>
      </c>
      <c r="C24" s="943">
        <f t="shared" si="9"/>
        <v>6</v>
      </c>
      <c r="D24" s="943">
        <f t="shared" si="9"/>
        <v>21</v>
      </c>
      <c r="E24" s="943">
        <f t="shared" si="9"/>
        <v>7</v>
      </c>
      <c r="F24" s="943">
        <f t="shared" si="9"/>
        <v>22</v>
      </c>
      <c r="G24" s="943">
        <f>G18+G21</f>
        <v>29</v>
      </c>
      <c r="H24" s="569">
        <v>8</v>
      </c>
      <c r="I24" s="942">
        <v>24</v>
      </c>
      <c r="J24" s="944">
        <v>32</v>
      </c>
      <c r="K24" s="722">
        <v>9</v>
      </c>
      <c r="L24" s="975">
        <f>L18+L21</f>
        <v>5</v>
      </c>
      <c r="M24" s="975">
        <f>M18+M21</f>
        <v>14</v>
      </c>
      <c r="N24" s="725">
        <f t="shared" ref="N24:P24" si="10">N18+N21</f>
        <v>39</v>
      </c>
      <c r="O24" s="725">
        <f t="shared" si="10"/>
        <v>57</v>
      </c>
      <c r="P24" s="725">
        <f t="shared" si="10"/>
        <v>96</v>
      </c>
      <c r="Q24" s="75"/>
      <c r="R24" s="75"/>
    </row>
    <row r="25" spans="1:18" ht="30.6" customHeight="1" x14ac:dyDescent="0.35">
      <c r="A25" s="698" t="s">
        <v>15</v>
      </c>
      <c r="B25" s="699"/>
      <c r="C25" s="700"/>
      <c r="D25" s="701"/>
      <c r="E25" s="647"/>
      <c r="F25" s="648"/>
      <c r="G25" s="649"/>
      <c r="H25" s="647"/>
      <c r="I25" s="648"/>
      <c r="J25" s="972"/>
      <c r="K25" s="969"/>
      <c r="L25" s="700"/>
      <c r="M25" s="970"/>
      <c r="N25" s="702"/>
      <c r="O25" s="720"/>
      <c r="P25" s="721"/>
      <c r="Q25" s="8"/>
      <c r="R25" s="8"/>
    </row>
    <row r="26" spans="1:18" ht="30.75" customHeight="1" x14ac:dyDescent="0.35">
      <c r="A26" s="135" t="s">
        <v>51</v>
      </c>
      <c r="B26" s="371">
        <v>0</v>
      </c>
      <c r="C26" s="372">
        <v>0</v>
      </c>
      <c r="D26" s="374">
        <f>C26+B26</f>
        <v>0</v>
      </c>
      <c r="E26" s="659">
        <v>0</v>
      </c>
      <c r="F26" s="58">
        <v>0</v>
      </c>
      <c r="G26" s="658">
        <f>SUM(E26:F26)</f>
        <v>0</v>
      </c>
      <c r="H26" s="659">
        <v>0</v>
      </c>
      <c r="I26" s="58">
        <v>0</v>
      </c>
      <c r="J26" s="927">
        <f>H26+I26</f>
        <v>0</v>
      </c>
      <c r="K26" s="375">
        <v>0</v>
      </c>
      <c r="L26" s="372">
        <v>0</v>
      </c>
      <c r="M26" s="373">
        <f>SUM(K26:L26)</f>
        <v>0</v>
      </c>
      <c r="N26" s="370">
        <f t="shared" ref="N26:O31" si="11">B26+E26+H26+K26</f>
        <v>0</v>
      </c>
      <c r="O26" s="378">
        <f t="shared" si="11"/>
        <v>0</v>
      </c>
      <c r="P26" s="379">
        <f>SUM(N26:O26)</f>
        <v>0</v>
      </c>
      <c r="Q26" s="9"/>
      <c r="R26" s="9"/>
    </row>
    <row r="27" spans="1:18" ht="24.95" customHeight="1" x14ac:dyDescent="0.35">
      <c r="A27" s="330" t="s">
        <v>18</v>
      </c>
      <c r="B27" s="371">
        <v>0</v>
      </c>
      <c r="C27" s="372">
        <v>0</v>
      </c>
      <c r="D27" s="374">
        <v>0</v>
      </c>
      <c r="E27" s="659">
        <v>0</v>
      </c>
      <c r="F27" s="58">
        <v>0</v>
      </c>
      <c r="G27" s="658">
        <v>0</v>
      </c>
      <c r="H27" s="659">
        <v>0</v>
      </c>
      <c r="I27" s="58">
        <v>0</v>
      </c>
      <c r="J27" s="927">
        <v>0</v>
      </c>
      <c r="K27" s="375">
        <v>0</v>
      </c>
      <c r="L27" s="372">
        <v>0</v>
      </c>
      <c r="M27" s="373">
        <v>0</v>
      </c>
      <c r="N27" s="370">
        <v>0</v>
      </c>
      <c r="O27" s="378">
        <v>0</v>
      </c>
      <c r="P27" s="379">
        <v>0</v>
      </c>
      <c r="Q27" s="9"/>
      <c r="R27" s="9"/>
    </row>
    <row r="28" spans="1:18" ht="30" customHeight="1" x14ac:dyDescent="0.35">
      <c r="A28" s="183" t="s">
        <v>67</v>
      </c>
      <c r="B28" s="371">
        <v>0</v>
      </c>
      <c r="C28" s="372">
        <v>0</v>
      </c>
      <c r="D28" s="374">
        <f>C28+B28</f>
        <v>0</v>
      </c>
      <c r="E28" s="375">
        <v>0</v>
      </c>
      <c r="F28" s="372">
        <v>0</v>
      </c>
      <c r="G28" s="373">
        <f>SUM(E28:F28)</f>
        <v>0</v>
      </c>
      <c r="H28" s="971">
        <v>0</v>
      </c>
      <c r="I28" s="372">
        <v>0</v>
      </c>
      <c r="J28" s="373">
        <f>H28+I28</f>
        <v>0</v>
      </c>
      <c r="K28" s="971">
        <v>0</v>
      </c>
      <c r="L28" s="372">
        <v>0</v>
      </c>
      <c r="M28" s="373">
        <f>SUM(K28:L28)</f>
        <v>0</v>
      </c>
      <c r="N28" s="370">
        <f t="shared" si="11"/>
        <v>0</v>
      </c>
      <c r="O28" s="378">
        <f t="shared" si="11"/>
        <v>0</v>
      </c>
      <c r="P28" s="379">
        <f>SUM(N28:O28)</f>
        <v>0</v>
      </c>
      <c r="Q28" s="8"/>
      <c r="R28" s="8"/>
    </row>
    <row r="29" spans="1:18" ht="30.75" customHeight="1" x14ac:dyDescent="0.35">
      <c r="A29" s="329" t="s">
        <v>52</v>
      </c>
      <c r="B29" s="371">
        <v>0</v>
      </c>
      <c r="C29" s="372">
        <v>0</v>
      </c>
      <c r="D29" s="374">
        <f>C29+B29</f>
        <v>0</v>
      </c>
      <c r="E29" s="375">
        <v>0</v>
      </c>
      <c r="F29" s="372">
        <v>0</v>
      </c>
      <c r="G29" s="373">
        <f>SUM(E29:F29)</f>
        <v>0</v>
      </c>
      <c r="H29" s="971">
        <v>0</v>
      </c>
      <c r="I29" s="372">
        <v>0</v>
      </c>
      <c r="J29" s="373">
        <f>H29+I29</f>
        <v>0</v>
      </c>
      <c r="K29" s="971">
        <v>0</v>
      </c>
      <c r="L29" s="372">
        <v>0</v>
      </c>
      <c r="M29" s="373">
        <f>SUM(K29:L29)</f>
        <v>0</v>
      </c>
      <c r="N29" s="370">
        <f t="shared" si="11"/>
        <v>0</v>
      </c>
      <c r="O29" s="378">
        <f t="shared" si="11"/>
        <v>0</v>
      </c>
      <c r="P29" s="379">
        <f>SUM(N29:O29)</f>
        <v>0</v>
      </c>
      <c r="Q29" s="8"/>
      <c r="R29" s="8"/>
    </row>
    <row r="30" spans="1:18" ht="29.25" customHeight="1" x14ac:dyDescent="0.35">
      <c r="A30" s="331" t="s">
        <v>18</v>
      </c>
      <c r="B30" s="371">
        <v>0</v>
      </c>
      <c r="C30" s="372">
        <v>0</v>
      </c>
      <c r="D30" s="374">
        <v>0</v>
      </c>
      <c r="E30" s="375">
        <v>0</v>
      </c>
      <c r="F30" s="372">
        <v>0</v>
      </c>
      <c r="G30" s="373">
        <v>0</v>
      </c>
      <c r="H30" s="971">
        <v>0</v>
      </c>
      <c r="I30" s="372">
        <v>0</v>
      </c>
      <c r="J30" s="373">
        <v>0</v>
      </c>
      <c r="K30" s="971">
        <v>0</v>
      </c>
      <c r="L30" s="372">
        <v>0</v>
      </c>
      <c r="M30" s="373">
        <v>0</v>
      </c>
      <c r="N30" s="370">
        <v>0</v>
      </c>
      <c r="O30" s="378">
        <v>0</v>
      </c>
      <c r="P30" s="379">
        <v>0</v>
      </c>
      <c r="Q30" s="8"/>
      <c r="R30" s="8"/>
    </row>
    <row r="31" spans="1:18" ht="36.75" customHeight="1" thickBot="1" x14ac:dyDescent="0.4">
      <c r="A31" s="183" t="s">
        <v>67</v>
      </c>
      <c r="B31" s="371">
        <v>0</v>
      </c>
      <c r="C31" s="372">
        <v>0</v>
      </c>
      <c r="D31" s="374">
        <f>C31+B31</f>
        <v>0</v>
      </c>
      <c r="E31" s="375">
        <v>0</v>
      </c>
      <c r="F31" s="372">
        <v>0</v>
      </c>
      <c r="G31" s="373">
        <f>SUM(E31:F31)</f>
        <v>0</v>
      </c>
      <c r="H31" s="971">
        <v>0</v>
      </c>
      <c r="I31" s="372">
        <v>0</v>
      </c>
      <c r="J31" s="373">
        <f>H31+I31</f>
        <v>0</v>
      </c>
      <c r="K31" s="971">
        <v>0</v>
      </c>
      <c r="L31" s="372">
        <v>0</v>
      </c>
      <c r="M31" s="373">
        <f>SUM(K31:L31)</f>
        <v>0</v>
      </c>
      <c r="N31" s="370">
        <f t="shared" si="11"/>
        <v>0</v>
      </c>
      <c r="O31" s="378">
        <f t="shared" si="11"/>
        <v>0</v>
      </c>
      <c r="P31" s="379">
        <f>SUM(N31:O31)</f>
        <v>0</v>
      </c>
      <c r="Q31" s="75"/>
      <c r="R31" s="75"/>
    </row>
    <row r="32" spans="1:18" ht="29.25" customHeight="1" thickBot="1" x14ac:dyDescent="0.4">
      <c r="A32" s="703" t="s">
        <v>11</v>
      </c>
      <c r="B32" s="704">
        <f>B26+B29</f>
        <v>0</v>
      </c>
      <c r="C32" s="704">
        <f t="shared" ref="C32:P32" si="12">C26+C29</f>
        <v>0</v>
      </c>
      <c r="D32" s="704">
        <f t="shared" si="12"/>
        <v>0</v>
      </c>
      <c r="E32" s="660">
        <f t="shared" si="12"/>
        <v>0</v>
      </c>
      <c r="F32" s="660">
        <f t="shared" si="12"/>
        <v>0</v>
      </c>
      <c r="G32" s="660">
        <f t="shared" si="12"/>
        <v>0</v>
      </c>
      <c r="H32" s="660">
        <f t="shared" si="12"/>
        <v>0</v>
      </c>
      <c r="I32" s="660">
        <f t="shared" si="12"/>
        <v>0</v>
      </c>
      <c r="J32" s="661">
        <f t="shared" si="12"/>
        <v>0</v>
      </c>
      <c r="K32" s="923">
        <f t="shared" si="12"/>
        <v>0</v>
      </c>
      <c r="L32" s="704">
        <f t="shared" si="12"/>
        <v>0</v>
      </c>
      <c r="M32" s="704">
        <f t="shared" si="12"/>
        <v>0</v>
      </c>
      <c r="N32" s="704">
        <f t="shared" si="12"/>
        <v>0</v>
      </c>
      <c r="O32" s="704">
        <f t="shared" si="12"/>
        <v>0</v>
      </c>
      <c r="P32" s="376">
        <f t="shared" si="12"/>
        <v>0</v>
      </c>
      <c r="Q32" s="10"/>
      <c r="R32" s="10"/>
    </row>
    <row r="33" spans="1:18" ht="33" customHeight="1" thickBot="1" x14ac:dyDescent="0.4">
      <c r="A33" s="705" t="s">
        <v>8</v>
      </c>
      <c r="B33" s="706">
        <f>B24</f>
        <v>15</v>
      </c>
      <c r="C33" s="706">
        <f t="shared" ref="C33:O33" si="13">C24</f>
        <v>6</v>
      </c>
      <c r="D33" s="706">
        <f t="shared" si="13"/>
        <v>21</v>
      </c>
      <c r="E33" s="706">
        <f t="shared" si="13"/>
        <v>7</v>
      </c>
      <c r="F33" s="706">
        <f t="shared" si="13"/>
        <v>22</v>
      </c>
      <c r="G33" s="706">
        <f t="shared" si="13"/>
        <v>29</v>
      </c>
      <c r="H33" s="706">
        <f t="shared" si="13"/>
        <v>8</v>
      </c>
      <c r="I33" s="706">
        <f t="shared" si="13"/>
        <v>24</v>
      </c>
      <c r="J33" s="706">
        <f t="shared" si="13"/>
        <v>32</v>
      </c>
      <c r="K33" s="706">
        <f t="shared" si="13"/>
        <v>9</v>
      </c>
      <c r="L33" s="706">
        <f t="shared" si="13"/>
        <v>5</v>
      </c>
      <c r="M33" s="706">
        <f t="shared" si="13"/>
        <v>14</v>
      </c>
      <c r="N33" s="706">
        <f t="shared" si="13"/>
        <v>39</v>
      </c>
      <c r="O33" s="706">
        <f t="shared" si="13"/>
        <v>57</v>
      </c>
      <c r="P33" s="377">
        <f t="shared" ref="P33" si="14">P24</f>
        <v>96</v>
      </c>
      <c r="Q33" s="3"/>
      <c r="R33" s="3"/>
    </row>
    <row r="34" spans="1:18" ht="26.25" thickBot="1" x14ac:dyDescent="0.4">
      <c r="A34" s="184" t="s">
        <v>15</v>
      </c>
      <c r="B34" s="706">
        <f t="shared" ref="B34:P34" si="15">B32</f>
        <v>0</v>
      </c>
      <c r="C34" s="706">
        <v>0</v>
      </c>
      <c r="D34" s="377">
        <v>0</v>
      </c>
      <c r="E34" s="935">
        <f t="shared" si="15"/>
        <v>0</v>
      </c>
      <c r="F34" s="569">
        <f t="shared" si="15"/>
        <v>0</v>
      </c>
      <c r="G34" s="592">
        <f t="shared" si="15"/>
        <v>0</v>
      </c>
      <c r="H34" s="569">
        <f t="shared" si="15"/>
        <v>0</v>
      </c>
      <c r="I34" s="569">
        <f t="shared" si="15"/>
        <v>0</v>
      </c>
      <c r="J34" s="511">
        <f t="shared" si="15"/>
        <v>0</v>
      </c>
      <c r="K34" s="722">
        <f t="shared" si="15"/>
        <v>0</v>
      </c>
      <c r="L34" s="706">
        <f t="shared" si="15"/>
        <v>0</v>
      </c>
      <c r="M34" s="706">
        <f t="shared" si="15"/>
        <v>0</v>
      </c>
      <c r="N34" s="706">
        <f t="shared" si="15"/>
        <v>0</v>
      </c>
      <c r="O34" s="706">
        <f t="shared" si="15"/>
        <v>0</v>
      </c>
      <c r="P34" s="377">
        <f t="shared" si="15"/>
        <v>0</v>
      </c>
      <c r="Q34" s="3"/>
      <c r="R34" s="3"/>
    </row>
    <row r="35" spans="1:18" ht="34.5" customHeight="1" thickBot="1" x14ac:dyDescent="0.4">
      <c r="A35" s="707" t="s">
        <v>12</v>
      </c>
      <c r="B35" s="936">
        <f>SUM(B33:B34)</f>
        <v>15</v>
      </c>
      <c r="C35" s="936">
        <f t="shared" ref="C35:N35" si="16">SUM(C33:C34)</f>
        <v>6</v>
      </c>
      <c r="D35" s="936">
        <f t="shared" si="16"/>
        <v>21</v>
      </c>
      <c r="E35" s="936">
        <f t="shared" si="16"/>
        <v>7</v>
      </c>
      <c r="F35" s="936">
        <f t="shared" si="16"/>
        <v>22</v>
      </c>
      <c r="G35" s="936">
        <f t="shared" si="16"/>
        <v>29</v>
      </c>
      <c r="H35" s="936">
        <f t="shared" si="16"/>
        <v>8</v>
      </c>
      <c r="I35" s="936">
        <f t="shared" si="16"/>
        <v>24</v>
      </c>
      <c r="J35" s="936">
        <f t="shared" si="16"/>
        <v>32</v>
      </c>
      <c r="K35" s="936">
        <f t="shared" si="16"/>
        <v>9</v>
      </c>
      <c r="L35" s="936">
        <f t="shared" si="16"/>
        <v>5</v>
      </c>
      <c r="M35" s="936">
        <f t="shared" si="16"/>
        <v>14</v>
      </c>
      <c r="N35" s="936">
        <f t="shared" si="16"/>
        <v>39</v>
      </c>
      <c r="O35" s="936">
        <f t="shared" ref="O35" si="17">SUM(O33:O34)</f>
        <v>57</v>
      </c>
      <c r="P35" s="936">
        <f t="shared" ref="P35" si="18">SUM(P33:P34)</f>
        <v>96</v>
      </c>
      <c r="Q35" s="3"/>
      <c r="R35" s="3"/>
    </row>
    <row r="36" spans="1:18" x14ac:dyDescent="0.35">
      <c r="A36" s="106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5"/>
    </row>
    <row r="37" spans="1:18" x14ac:dyDescent="0.35">
      <c r="A37" s="1240"/>
      <c r="B37" s="1240"/>
      <c r="C37" s="1240"/>
      <c r="D37" s="1240"/>
      <c r="E37" s="1240"/>
      <c r="F37" s="1240"/>
      <c r="G37" s="1240"/>
      <c r="H37" s="1240"/>
      <c r="I37" s="1240"/>
      <c r="J37" s="1240"/>
      <c r="K37" s="1240"/>
      <c r="L37" s="1240"/>
      <c r="M37" s="1240"/>
      <c r="N37" s="1240"/>
      <c r="O37" s="1240"/>
      <c r="P37" s="1240"/>
    </row>
    <row r="38" spans="1:18" x14ac:dyDescent="0.35">
      <c r="A38" s="1241"/>
      <c r="B38" s="1241"/>
      <c r="C38" s="1241"/>
      <c r="D38" s="1241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</row>
    <row r="39" spans="1:18" x14ac:dyDescent="0.35">
      <c r="A39" s="332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</row>
    <row r="40" spans="1:18" x14ac:dyDescent="0.35">
      <c r="A40" s="3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AP63"/>
  <sheetViews>
    <sheetView view="pageBreakPreview" zoomScale="35" zoomScaleNormal="40" zoomScaleSheetLayoutView="35" workbookViewId="0">
      <selection activeCell="E28" sqref="E28"/>
    </sheetView>
  </sheetViews>
  <sheetFormatPr defaultRowHeight="48.75" customHeight="1" x14ac:dyDescent="0.35"/>
  <cols>
    <col min="1" max="1" width="139.140625" style="351" customWidth="1"/>
    <col min="2" max="2" width="21.28515625" style="351" customWidth="1"/>
    <col min="3" max="3" width="20" style="351" customWidth="1"/>
    <col min="4" max="4" width="17" style="351" customWidth="1"/>
    <col min="5" max="5" width="19" style="351" customWidth="1"/>
    <col min="6" max="6" width="17.28515625" style="351" customWidth="1"/>
    <col min="7" max="7" width="20.5703125" style="351" customWidth="1"/>
    <col min="8" max="8" width="19.140625" style="351" customWidth="1"/>
    <col min="9" max="9" width="24" style="351" customWidth="1"/>
    <col min="10" max="10" width="20.85546875" style="351" customWidth="1"/>
    <col min="11" max="11" width="20.140625" style="351" customWidth="1"/>
    <col min="12" max="12" width="17" style="351" customWidth="1"/>
    <col min="13" max="13" width="19.28515625" style="351" customWidth="1"/>
    <col min="14" max="14" width="19.140625" style="351" customWidth="1"/>
    <col min="15" max="15" width="20.140625" style="351" customWidth="1"/>
    <col min="16" max="16" width="21.28515625" style="351" customWidth="1"/>
    <col min="17" max="18" width="10.7109375" style="351" customWidth="1"/>
    <col min="19" max="19" width="9.140625" style="351"/>
    <col min="20" max="20" width="12.85546875" style="351" customWidth="1"/>
    <col min="21" max="21" width="23.42578125" style="351" customWidth="1"/>
    <col min="22" max="23" width="9.140625" style="351"/>
    <col min="24" max="24" width="10.5703125" style="351" bestFit="1" customWidth="1"/>
    <col min="25" max="25" width="11.28515625" style="351" customWidth="1"/>
    <col min="26" max="256" width="9.140625" style="351"/>
    <col min="257" max="257" width="91.85546875" style="351" customWidth="1"/>
    <col min="258" max="258" width="21.28515625" style="351" customWidth="1"/>
    <col min="259" max="259" width="20" style="351" customWidth="1"/>
    <col min="260" max="260" width="17" style="351" customWidth="1"/>
    <col min="261" max="261" width="19" style="351" customWidth="1"/>
    <col min="262" max="262" width="17.28515625" style="351" customWidth="1"/>
    <col min="263" max="263" width="15" style="351" customWidth="1"/>
    <col min="264" max="264" width="17.140625" style="351" customWidth="1"/>
    <col min="265" max="265" width="24" style="351" customWidth="1"/>
    <col min="266" max="266" width="20.85546875" style="351" customWidth="1"/>
    <col min="267" max="267" width="20.140625" style="351" customWidth="1"/>
    <col min="268" max="268" width="17" style="351" customWidth="1"/>
    <col min="269" max="269" width="19.28515625" style="351" customWidth="1"/>
    <col min="270" max="270" width="19.140625" style="351" customWidth="1"/>
    <col min="271" max="271" width="20.140625" style="351" customWidth="1"/>
    <col min="272" max="272" width="21.28515625" style="351" customWidth="1"/>
    <col min="273" max="274" width="10.7109375" style="351" customWidth="1"/>
    <col min="275" max="275" width="9.140625" style="351"/>
    <col min="276" max="276" width="12.85546875" style="351" customWidth="1"/>
    <col min="277" max="277" width="23.42578125" style="351" customWidth="1"/>
    <col min="278" max="279" width="9.140625" style="351"/>
    <col min="280" max="280" width="10.5703125" style="351" bestFit="1" customWidth="1"/>
    <col min="281" max="281" width="11.28515625" style="351" customWidth="1"/>
    <col min="282" max="512" width="9.140625" style="351"/>
    <col min="513" max="513" width="91.85546875" style="351" customWidth="1"/>
    <col min="514" max="514" width="21.28515625" style="351" customWidth="1"/>
    <col min="515" max="515" width="20" style="351" customWidth="1"/>
    <col min="516" max="516" width="17" style="351" customWidth="1"/>
    <col min="517" max="517" width="19" style="351" customWidth="1"/>
    <col min="518" max="518" width="17.28515625" style="351" customWidth="1"/>
    <col min="519" max="519" width="15" style="351" customWidth="1"/>
    <col min="520" max="520" width="17.140625" style="351" customWidth="1"/>
    <col min="521" max="521" width="24" style="351" customWidth="1"/>
    <col min="522" max="522" width="20.85546875" style="351" customWidth="1"/>
    <col min="523" max="523" width="20.140625" style="351" customWidth="1"/>
    <col min="524" max="524" width="17" style="351" customWidth="1"/>
    <col min="525" max="525" width="19.28515625" style="351" customWidth="1"/>
    <col min="526" max="526" width="19.140625" style="351" customWidth="1"/>
    <col min="527" max="527" width="20.140625" style="351" customWidth="1"/>
    <col min="528" max="528" width="21.28515625" style="351" customWidth="1"/>
    <col min="529" max="530" width="10.7109375" style="351" customWidth="1"/>
    <col min="531" max="531" width="9.140625" style="351"/>
    <col min="532" max="532" width="12.85546875" style="351" customWidth="1"/>
    <col min="533" max="533" width="23.42578125" style="351" customWidth="1"/>
    <col min="534" max="535" width="9.140625" style="351"/>
    <col min="536" max="536" width="10.5703125" style="351" bestFit="1" customWidth="1"/>
    <col min="537" max="537" width="11.28515625" style="351" customWidth="1"/>
    <col min="538" max="768" width="9.140625" style="351"/>
    <col min="769" max="769" width="91.85546875" style="351" customWidth="1"/>
    <col min="770" max="770" width="21.28515625" style="351" customWidth="1"/>
    <col min="771" max="771" width="20" style="351" customWidth="1"/>
    <col min="772" max="772" width="17" style="351" customWidth="1"/>
    <col min="773" max="773" width="19" style="351" customWidth="1"/>
    <col min="774" max="774" width="17.28515625" style="351" customWidth="1"/>
    <col min="775" max="775" width="15" style="351" customWidth="1"/>
    <col min="776" max="776" width="17.140625" style="351" customWidth="1"/>
    <col min="777" max="777" width="24" style="351" customWidth="1"/>
    <col min="778" max="778" width="20.85546875" style="351" customWidth="1"/>
    <col min="779" max="779" width="20.140625" style="351" customWidth="1"/>
    <col min="780" max="780" width="17" style="351" customWidth="1"/>
    <col min="781" max="781" width="19.28515625" style="351" customWidth="1"/>
    <col min="782" max="782" width="19.140625" style="351" customWidth="1"/>
    <col min="783" max="783" width="20.140625" style="351" customWidth="1"/>
    <col min="784" max="784" width="21.28515625" style="351" customWidth="1"/>
    <col min="785" max="786" width="10.7109375" style="351" customWidth="1"/>
    <col min="787" max="787" width="9.140625" style="351"/>
    <col min="788" max="788" width="12.85546875" style="351" customWidth="1"/>
    <col min="789" max="789" width="23.42578125" style="351" customWidth="1"/>
    <col min="790" max="791" width="9.140625" style="351"/>
    <col min="792" max="792" width="10.5703125" style="351" bestFit="1" customWidth="1"/>
    <col min="793" max="793" width="11.28515625" style="351" customWidth="1"/>
    <col min="794" max="1024" width="9.140625" style="351"/>
    <col min="1025" max="1025" width="91.85546875" style="351" customWidth="1"/>
    <col min="1026" max="1026" width="21.28515625" style="351" customWidth="1"/>
    <col min="1027" max="1027" width="20" style="351" customWidth="1"/>
    <col min="1028" max="1028" width="17" style="351" customWidth="1"/>
    <col min="1029" max="1029" width="19" style="351" customWidth="1"/>
    <col min="1030" max="1030" width="17.28515625" style="351" customWidth="1"/>
    <col min="1031" max="1031" width="15" style="351" customWidth="1"/>
    <col min="1032" max="1032" width="17.140625" style="351" customWidth="1"/>
    <col min="1033" max="1033" width="24" style="351" customWidth="1"/>
    <col min="1034" max="1034" width="20.85546875" style="351" customWidth="1"/>
    <col min="1035" max="1035" width="20.140625" style="351" customWidth="1"/>
    <col min="1036" max="1036" width="17" style="351" customWidth="1"/>
    <col min="1037" max="1037" width="19.28515625" style="351" customWidth="1"/>
    <col min="1038" max="1038" width="19.140625" style="351" customWidth="1"/>
    <col min="1039" max="1039" width="20.140625" style="351" customWidth="1"/>
    <col min="1040" max="1040" width="21.28515625" style="351" customWidth="1"/>
    <col min="1041" max="1042" width="10.7109375" style="351" customWidth="1"/>
    <col min="1043" max="1043" width="9.140625" style="351"/>
    <col min="1044" max="1044" width="12.85546875" style="351" customWidth="1"/>
    <col min="1045" max="1045" width="23.42578125" style="351" customWidth="1"/>
    <col min="1046" max="1047" width="9.140625" style="351"/>
    <col min="1048" max="1048" width="10.5703125" style="351" bestFit="1" customWidth="1"/>
    <col min="1049" max="1049" width="11.28515625" style="351" customWidth="1"/>
    <col min="1050" max="1280" width="9.140625" style="351"/>
    <col min="1281" max="1281" width="91.85546875" style="351" customWidth="1"/>
    <col min="1282" max="1282" width="21.28515625" style="351" customWidth="1"/>
    <col min="1283" max="1283" width="20" style="351" customWidth="1"/>
    <col min="1284" max="1284" width="17" style="351" customWidth="1"/>
    <col min="1285" max="1285" width="19" style="351" customWidth="1"/>
    <col min="1286" max="1286" width="17.28515625" style="351" customWidth="1"/>
    <col min="1287" max="1287" width="15" style="351" customWidth="1"/>
    <col min="1288" max="1288" width="17.140625" style="351" customWidth="1"/>
    <col min="1289" max="1289" width="24" style="351" customWidth="1"/>
    <col min="1290" max="1290" width="20.85546875" style="351" customWidth="1"/>
    <col min="1291" max="1291" width="20.140625" style="351" customWidth="1"/>
    <col min="1292" max="1292" width="17" style="351" customWidth="1"/>
    <col min="1293" max="1293" width="19.28515625" style="351" customWidth="1"/>
    <col min="1294" max="1294" width="19.140625" style="351" customWidth="1"/>
    <col min="1295" max="1295" width="20.140625" style="351" customWidth="1"/>
    <col min="1296" max="1296" width="21.28515625" style="351" customWidth="1"/>
    <col min="1297" max="1298" width="10.7109375" style="351" customWidth="1"/>
    <col min="1299" max="1299" width="9.140625" style="351"/>
    <col min="1300" max="1300" width="12.85546875" style="351" customWidth="1"/>
    <col min="1301" max="1301" width="23.42578125" style="351" customWidth="1"/>
    <col min="1302" max="1303" width="9.140625" style="351"/>
    <col min="1304" max="1304" width="10.5703125" style="351" bestFit="1" customWidth="1"/>
    <col min="1305" max="1305" width="11.28515625" style="351" customWidth="1"/>
    <col min="1306" max="1536" width="9.140625" style="351"/>
    <col min="1537" max="1537" width="91.85546875" style="351" customWidth="1"/>
    <col min="1538" max="1538" width="21.28515625" style="351" customWidth="1"/>
    <col min="1539" max="1539" width="20" style="351" customWidth="1"/>
    <col min="1540" max="1540" width="17" style="351" customWidth="1"/>
    <col min="1541" max="1541" width="19" style="351" customWidth="1"/>
    <col min="1542" max="1542" width="17.28515625" style="351" customWidth="1"/>
    <col min="1543" max="1543" width="15" style="351" customWidth="1"/>
    <col min="1544" max="1544" width="17.140625" style="351" customWidth="1"/>
    <col min="1545" max="1545" width="24" style="351" customWidth="1"/>
    <col min="1546" max="1546" width="20.85546875" style="351" customWidth="1"/>
    <col min="1547" max="1547" width="20.140625" style="351" customWidth="1"/>
    <col min="1548" max="1548" width="17" style="351" customWidth="1"/>
    <col min="1549" max="1549" width="19.28515625" style="351" customWidth="1"/>
    <col min="1550" max="1550" width="19.140625" style="351" customWidth="1"/>
    <col min="1551" max="1551" width="20.140625" style="351" customWidth="1"/>
    <col min="1552" max="1552" width="21.28515625" style="351" customWidth="1"/>
    <col min="1553" max="1554" width="10.7109375" style="351" customWidth="1"/>
    <col min="1555" max="1555" width="9.140625" style="351"/>
    <col min="1556" max="1556" width="12.85546875" style="351" customWidth="1"/>
    <col min="1557" max="1557" width="23.42578125" style="351" customWidth="1"/>
    <col min="1558" max="1559" width="9.140625" style="351"/>
    <col min="1560" max="1560" width="10.5703125" style="351" bestFit="1" customWidth="1"/>
    <col min="1561" max="1561" width="11.28515625" style="351" customWidth="1"/>
    <col min="1562" max="1792" width="9.140625" style="351"/>
    <col min="1793" max="1793" width="91.85546875" style="351" customWidth="1"/>
    <col min="1794" max="1794" width="21.28515625" style="351" customWidth="1"/>
    <col min="1795" max="1795" width="20" style="351" customWidth="1"/>
    <col min="1796" max="1796" width="17" style="351" customWidth="1"/>
    <col min="1797" max="1797" width="19" style="351" customWidth="1"/>
    <col min="1798" max="1798" width="17.28515625" style="351" customWidth="1"/>
    <col min="1799" max="1799" width="15" style="351" customWidth="1"/>
    <col min="1800" max="1800" width="17.140625" style="351" customWidth="1"/>
    <col min="1801" max="1801" width="24" style="351" customWidth="1"/>
    <col min="1802" max="1802" width="20.85546875" style="351" customWidth="1"/>
    <col min="1803" max="1803" width="20.140625" style="351" customWidth="1"/>
    <col min="1804" max="1804" width="17" style="351" customWidth="1"/>
    <col min="1805" max="1805" width="19.28515625" style="351" customWidth="1"/>
    <col min="1806" max="1806" width="19.140625" style="351" customWidth="1"/>
    <col min="1807" max="1807" width="20.140625" style="351" customWidth="1"/>
    <col min="1808" max="1808" width="21.28515625" style="351" customWidth="1"/>
    <col min="1809" max="1810" width="10.7109375" style="351" customWidth="1"/>
    <col min="1811" max="1811" width="9.140625" style="351"/>
    <col min="1812" max="1812" width="12.85546875" style="351" customWidth="1"/>
    <col min="1813" max="1813" width="23.42578125" style="351" customWidth="1"/>
    <col min="1814" max="1815" width="9.140625" style="351"/>
    <col min="1816" max="1816" width="10.5703125" style="351" bestFit="1" customWidth="1"/>
    <col min="1817" max="1817" width="11.28515625" style="351" customWidth="1"/>
    <col min="1818" max="2048" width="9.140625" style="351"/>
    <col min="2049" max="2049" width="91.85546875" style="351" customWidth="1"/>
    <col min="2050" max="2050" width="21.28515625" style="351" customWidth="1"/>
    <col min="2051" max="2051" width="20" style="351" customWidth="1"/>
    <col min="2052" max="2052" width="17" style="351" customWidth="1"/>
    <col min="2053" max="2053" width="19" style="351" customWidth="1"/>
    <col min="2054" max="2054" width="17.28515625" style="351" customWidth="1"/>
    <col min="2055" max="2055" width="15" style="351" customWidth="1"/>
    <col min="2056" max="2056" width="17.140625" style="351" customWidth="1"/>
    <col min="2057" max="2057" width="24" style="351" customWidth="1"/>
    <col min="2058" max="2058" width="20.85546875" style="351" customWidth="1"/>
    <col min="2059" max="2059" width="20.140625" style="351" customWidth="1"/>
    <col min="2060" max="2060" width="17" style="351" customWidth="1"/>
    <col min="2061" max="2061" width="19.28515625" style="351" customWidth="1"/>
    <col min="2062" max="2062" width="19.140625" style="351" customWidth="1"/>
    <col min="2063" max="2063" width="20.140625" style="351" customWidth="1"/>
    <col min="2064" max="2064" width="21.28515625" style="351" customWidth="1"/>
    <col min="2065" max="2066" width="10.7109375" style="351" customWidth="1"/>
    <col min="2067" max="2067" width="9.140625" style="351"/>
    <col min="2068" max="2068" width="12.85546875" style="351" customWidth="1"/>
    <col min="2069" max="2069" width="23.42578125" style="351" customWidth="1"/>
    <col min="2070" max="2071" width="9.140625" style="351"/>
    <col min="2072" max="2072" width="10.5703125" style="351" bestFit="1" customWidth="1"/>
    <col min="2073" max="2073" width="11.28515625" style="351" customWidth="1"/>
    <col min="2074" max="2304" width="9.140625" style="351"/>
    <col min="2305" max="2305" width="91.85546875" style="351" customWidth="1"/>
    <col min="2306" max="2306" width="21.28515625" style="351" customWidth="1"/>
    <col min="2307" max="2307" width="20" style="351" customWidth="1"/>
    <col min="2308" max="2308" width="17" style="351" customWidth="1"/>
    <col min="2309" max="2309" width="19" style="351" customWidth="1"/>
    <col min="2310" max="2310" width="17.28515625" style="351" customWidth="1"/>
    <col min="2311" max="2311" width="15" style="351" customWidth="1"/>
    <col min="2312" max="2312" width="17.140625" style="351" customWidth="1"/>
    <col min="2313" max="2313" width="24" style="351" customWidth="1"/>
    <col min="2314" max="2314" width="20.85546875" style="351" customWidth="1"/>
    <col min="2315" max="2315" width="20.140625" style="351" customWidth="1"/>
    <col min="2316" max="2316" width="17" style="351" customWidth="1"/>
    <col min="2317" max="2317" width="19.28515625" style="351" customWidth="1"/>
    <col min="2318" max="2318" width="19.140625" style="351" customWidth="1"/>
    <col min="2319" max="2319" width="20.140625" style="351" customWidth="1"/>
    <col min="2320" max="2320" width="21.28515625" style="351" customWidth="1"/>
    <col min="2321" max="2322" width="10.7109375" style="351" customWidth="1"/>
    <col min="2323" max="2323" width="9.140625" style="351"/>
    <col min="2324" max="2324" width="12.85546875" style="351" customWidth="1"/>
    <col min="2325" max="2325" width="23.42578125" style="351" customWidth="1"/>
    <col min="2326" max="2327" width="9.140625" style="351"/>
    <col min="2328" max="2328" width="10.5703125" style="351" bestFit="1" customWidth="1"/>
    <col min="2329" max="2329" width="11.28515625" style="351" customWidth="1"/>
    <col min="2330" max="2560" width="9.140625" style="351"/>
    <col min="2561" max="2561" width="91.85546875" style="351" customWidth="1"/>
    <col min="2562" max="2562" width="21.28515625" style="351" customWidth="1"/>
    <col min="2563" max="2563" width="20" style="351" customWidth="1"/>
    <col min="2564" max="2564" width="17" style="351" customWidth="1"/>
    <col min="2565" max="2565" width="19" style="351" customWidth="1"/>
    <col min="2566" max="2566" width="17.28515625" style="351" customWidth="1"/>
    <col min="2567" max="2567" width="15" style="351" customWidth="1"/>
    <col min="2568" max="2568" width="17.140625" style="351" customWidth="1"/>
    <col min="2569" max="2569" width="24" style="351" customWidth="1"/>
    <col min="2570" max="2570" width="20.85546875" style="351" customWidth="1"/>
    <col min="2571" max="2571" width="20.140625" style="351" customWidth="1"/>
    <col min="2572" max="2572" width="17" style="351" customWidth="1"/>
    <col min="2573" max="2573" width="19.28515625" style="351" customWidth="1"/>
    <col min="2574" max="2574" width="19.140625" style="351" customWidth="1"/>
    <col min="2575" max="2575" width="20.140625" style="351" customWidth="1"/>
    <col min="2576" max="2576" width="21.28515625" style="351" customWidth="1"/>
    <col min="2577" max="2578" width="10.7109375" style="351" customWidth="1"/>
    <col min="2579" max="2579" width="9.140625" style="351"/>
    <col min="2580" max="2580" width="12.85546875" style="351" customWidth="1"/>
    <col min="2581" max="2581" width="23.42578125" style="351" customWidth="1"/>
    <col min="2582" max="2583" width="9.140625" style="351"/>
    <col min="2584" max="2584" width="10.5703125" style="351" bestFit="1" customWidth="1"/>
    <col min="2585" max="2585" width="11.28515625" style="351" customWidth="1"/>
    <col min="2586" max="2816" width="9.140625" style="351"/>
    <col min="2817" max="2817" width="91.85546875" style="351" customWidth="1"/>
    <col min="2818" max="2818" width="21.28515625" style="351" customWidth="1"/>
    <col min="2819" max="2819" width="20" style="351" customWidth="1"/>
    <col min="2820" max="2820" width="17" style="351" customWidth="1"/>
    <col min="2821" max="2821" width="19" style="351" customWidth="1"/>
    <col min="2822" max="2822" width="17.28515625" style="351" customWidth="1"/>
    <col min="2823" max="2823" width="15" style="351" customWidth="1"/>
    <col min="2824" max="2824" width="17.140625" style="351" customWidth="1"/>
    <col min="2825" max="2825" width="24" style="351" customWidth="1"/>
    <col min="2826" max="2826" width="20.85546875" style="351" customWidth="1"/>
    <col min="2827" max="2827" width="20.140625" style="351" customWidth="1"/>
    <col min="2828" max="2828" width="17" style="351" customWidth="1"/>
    <col min="2829" max="2829" width="19.28515625" style="351" customWidth="1"/>
    <col min="2830" max="2830" width="19.140625" style="351" customWidth="1"/>
    <col min="2831" max="2831" width="20.140625" style="351" customWidth="1"/>
    <col min="2832" max="2832" width="21.28515625" style="351" customWidth="1"/>
    <col min="2833" max="2834" width="10.7109375" style="351" customWidth="1"/>
    <col min="2835" max="2835" width="9.140625" style="351"/>
    <col min="2836" max="2836" width="12.85546875" style="351" customWidth="1"/>
    <col min="2837" max="2837" width="23.42578125" style="351" customWidth="1"/>
    <col min="2838" max="2839" width="9.140625" style="351"/>
    <col min="2840" max="2840" width="10.5703125" style="351" bestFit="1" customWidth="1"/>
    <col min="2841" max="2841" width="11.28515625" style="351" customWidth="1"/>
    <col min="2842" max="3072" width="9.140625" style="351"/>
    <col min="3073" max="3073" width="91.85546875" style="351" customWidth="1"/>
    <col min="3074" max="3074" width="21.28515625" style="351" customWidth="1"/>
    <col min="3075" max="3075" width="20" style="351" customWidth="1"/>
    <col min="3076" max="3076" width="17" style="351" customWidth="1"/>
    <col min="3077" max="3077" width="19" style="351" customWidth="1"/>
    <col min="3078" max="3078" width="17.28515625" style="351" customWidth="1"/>
    <col min="3079" max="3079" width="15" style="351" customWidth="1"/>
    <col min="3080" max="3080" width="17.140625" style="351" customWidth="1"/>
    <col min="3081" max="3081" width="24" style="351" customWidth="1"/>
    <col min="3082" max="3082" width="20.85546875" style="351" customWidth="1"/>
    <col min="3083" max="3083" width="20.140625" style="351" customWidth="1"/>
    <col min="3084" max="3084" width="17" style="351" customWidth="1"/>
    <col min="3085" max="3085" width="19.28515625" style="351" customWidth="1"/>
    <col min="3086" max="3086" width="19.140625" style="351" customWidth="1"/>
    <col min="3087" max="3087" width="20.140625" style="351" customWidth="1"/>
    <col min="3088" max="3088" width="21.28515625" style="351" customWidth="1"/>
    <col min="3089" max="3090" width="10.7109375" style="351" customWidth="1"/>
    <col min="3091" max="3091" width="9.140625" style="351"/>
    <col min="3092" max="3092" width="12.85546875" style="351" customWidth="1"/>
    <col min="3093" max="3093" width="23.42578125" style="351" customWidth="1"/>
    <col min="3094" max="3095" width="9.140625" style="351"/>
    <col min="3096" max="3096" width="10.5703125" style="351" bestFit="1" customWidth="1"/>
    <col min="3097" max="3097" width="11.28515625" style="351" customWidth="1"/>
    <col min="3098" max="3328" width="9.140625" style="351"/>
    <col min="3329" max="3329" width="91.85546875" style="351" customWidth="1"/>
    <col min="3330" max="3330" width="21.28515625" style="351" customWidth="1"/>
    <col min="3331" max="3331" width="20" style="351" customWidth="1"/>
    <col min="3332" max="3332" width="17" style="351" customWidth="1"/>
    <col min="3333" max="3333" width="19" style="351" customWidth="1"/>
    <col min="3334" max="3334" width="17.28515625" style="351" customWidth="1"/>
    <col min="3335" max="3335" width="15" style="351" customWidth="1"/>
    <col min="3336" max="3336" width="17.140625" style="351" customWidth="1"/>
    <col min="3337" max="3337" width="24" style="351" customWidth="1"/>
    <col min="3338" max="3338" width="20.85546875" style="351" customWidth="1"/>
    <col min="3339" max="3339" width="20.140625" style="351" customWidth="1"/>
    <col min="3340" max="3340" width="17" style="351" customWidth="1"/>
    <col min="3341" max="3341" width="19.28515625" style="351" customWidth="1"/>
    <col min="3342" max="3342" width="19.140625" style="351" customWidth="1"/>
    <col min="3343" max="3343" width="20.140625" style="351" customWidth="1"/>
    <col min="3344" max="3344" width="21.28515625" style="351" customWidth="1"/>
    <col min="3345" max="3346" width="10.7109375" style="351" customWidth="1"/>
    <col min="3347" max="3347" width="9.140625" style="351"/>
    <col min="3348" max="3348" width="12.85546875" style="351" customWidth="1"/>
    <col min="3349" max="3349" width="23.42578125" style="351" customWidth="1"/>
    <col min="3350" max="3351" width="9.140625" style="351"/>
    <col min="3352" max="3352" width="10.5703125" style="351" bestFit="1" customWidth="1"/>
    <col min="3353" max="3353" width="11.28515625" style="351" customWidth="1"/>
    <col min="3354" max="3584" width="9.140625" style="351"/>
    <col min="3585" max="3585" width="91.85546875" style="351" customWidth="1"/>
    <col min="3586" max="3586" width="21.28515625" style="351" customWidth="1"/>
    <col min="3587" max="3587" width="20" style="351" customWidth="1"/>
    <col min="3588" max="3588" width="17" style="351" customWidth="1"/>
    <col min="3589" max="3589" width="19" style="351" customWidth="1"/>
    <col min="3590" max="3590" width="17.28515625" style="351" customWidth="1"/>
    <col min="3591" max="3591" width="15" style="351" customWidth="1"/>
    <col min="3592" max="3592" width="17.140625" style="351" customWidth="1"/>
    <col min="3593" max="3593" width="24" style="351" customWidth="1"/>
    <col min="3594" max="3594" width="20.85546875" style="351" customWidth="1"/>
    <col min="3595" max="3595" width="20.140625" style="351" customWidth="1"/>
    <col min="3596" max="3596" width="17" style="351" customWidth="1"/>
    <col min="3597" max="3597" width="19.28515625" style="351" customWidth="1"/>
    <col min="3598" max="3598" width="19.140625" style="351" customWidth="1"/>
    <col min="3599" max="3599" width="20.140625" style="351" customWidth="1"/>
    <col min="3600" max="3600" width="21.28515625" style="351" customWidth="1"/>
    <col min="3601" max="3602" width="10.7109375" style="351" customWidth="1"/>
    <col min="3603" max="3603" width="9.140625" style="351"/>
    <col min="3604" max="3604" width="12.85546875" style="351" customWidth="1"/>
    <col min="3605" max="3605" width="23.42578125" style="351" customWidth="1"/>
    <col min="3606" max="3607" width="9.140625" style="351"/>
    <col min="3608" max="3608" width="10.5703125" style="351" bestFit="1" customWidth="1"/>
    <col min="3609" max="3609" width="11.28515625" style="351" customWidth="1"/>
    <col min="3610" max="3840" width="9.140625" style="351"/>
    <col min="3841" max="3841" width="91.85546875" style="351" customWidth="1"/>
    <col min="3842" max="3842" width="21.28515625" style="351" customWidth="1"/>
    <col min="3843" max="3843" width="20" style="351" customWidth="1"/>
    <col min="3844" max="3844" width="17" style="351" customWidth="1"/>
    <col min="3845" max="3845" width="19" style="351" customWidth="1"/>
    <col min="3846" max="3846" width="17.28515625" style="351" customWidth="1"/>
    <col min="3847" max="3847" width="15" style="351" customWidth="1"/>
    <col min="3848" max="3848" width="17.140625" style="351" customWidth="1"/>
    <col min="3849" max="3849" width="24" style="351" customWidth="1"/>
    <col min="3850" max="3850" width="20.85546875" style="351" customWidth="1"/>
    <col min="3851" max="3851" width="20.140625" style="351" customWidth="1"/>
    <col min="3852" max="3852" width="17" style="351" customWidth="1"/>
    <col min="3853" max="3853" width="19.28515625" style="351" customWidth="1"/>
    <col min="3854" max="3854" width="19.140625" style="351" customWidth="1"/>
    <col min="3855" max="3855" width="20.140625" style="351" customWidth="1"/>
    <col min="3856" max="3856" width="21.28515625" style="351" customWidth="1"/>
    <col min="3857" max="3858" width="10.7109375" style="351" customWidth="1"/>
    <col min="3859" max="3859" width="9.140625" style="351"/>
    <col min="3860" max="3860" width="12.85546875" style="351" customWidth="1"/>
    <col min="3861" max="3861" width="23.42578125" style="351" customWidth="1"/>
    <col min="3862" max="3863" width="9.140625" style="351"/>
    <col min="3864" max="3864" width="10.5703125" style="351" bestFit="1" customWidth="1"/>
    <col min="3865" max="3865" width="11.28515625" style="351" customWidth="1"/>
    <col min="3866" max="4096" width="9.140625" style="351"/>
    <col min="4097" max="4097" width="91.85546875" style="351" customWidth="1"/>
    <col min="4098" max="4098" width="21.28515625" style="351" customWidth="1"/>
    <col min="4099" max="4099" width="20" style="351" customWidth="1"/>
    <col min="4100" max="4100" width="17" style="351" customWidth="1"/>
    <col min="4101" max="4101" width="19" style="351" customWidth="1"/>
    <col min="4102" max="4102" width="17.28515625" style="351" customWidth="1"/>
    <col min="4103" max="4103" width="15" style="351" customWidth="1"/>
    <col min="4104" max="4104" width="17.140625" style="351" customWidth="1"/>
    <col min="4105" max="4105" width="24" style="351" customWidth="1"/>
    <col min="4106" max="4106" width="20.85546875" style="351" customWidth="1"/>
    <col min="4107" max="4107" width="20.140625" style="351" customWidth="1"/>
    <col min="4108" max="4108" width="17" style="351" customWidth="1"/>
    <col min="4109" max="4109" width="19.28515625" style="351" customWidth="1"/>
    <col min="4110" max="4110" width="19.140625" style="351" customWidth="1"/>
    <col min="4111" max="4111" width="20.140625" style="351" customWidth="1"/>
    <col min="4112" max="4112" width="21.28515625" style="351" customWidth="1"/>
    <col min="4113" max="4114" width="10.7109375" style="351" customWidth="1"/>
    <col min="4115" max="4115" width="9.140625" style="351"/>
    <col min="4116" max="4116" width="12.85546875" style="351" customWidth="1"/>
    <col min="4117" max="4117" width="23.42578125" style="351" customWidth="1"/>
    <col min="4118" max="4119" width="9.140625" style="351"/>
    <col min="4120" max="4120" width="10.5703125" style="351" bestFit="1" customWidth="1"/>
    <col min="4121" max="4121" width="11.28515625" style="351" customWidth="1"/>
    <col min="4122" max="4352" width="9.140625" style="351"/>
    <col min="4353" max="4353" width="91.85546875" style="351" customWidth="1"/>
    <col min="4354" max="4354" width="21.28515625" style="351" customWidth="1"/>
    <col min="4355" max="4355" width="20" style="351" customWidth="1"/>
    <col min="4356" max="4356" width="17" style="351" customWidth="1"/>
    <col min="4357" max="4357" width="19" style="351" customWidth="1"/>
    <col min="4358" max="4358" width="17.28515625" style="351" customWidth="1"/>
    <col min="4359" max="4359" width="15" style="351" customWidth="1"/>
    <col min="4360" max="4360" width="17.140625" style="351" customWidth="1"/>
    <col min="4361" max="4361" width="24" style="351" customWidth="1"/>
    <col min="4362" max="4362" width="20.85546875" style="351" customWidth="1"/>
    <col min="4363" max="4363" width="20.140625" style="351" customWidth="1"/>
    <col min="4364" max="4364" width="17" style="351" customWidth="1"/>
    <col min="4365" max="4365" width="19.28515625" style="351" customWidth="1"/>
    <col min="4366" max="4366" width="19.140625" style="351" customWidth="1"/>
    <col min="4367" max="4367" width="20.140625" style="351" customWidth="1"/>
    <col min="4368" max="4368" width="21.28515625" style="351" customWidth="1"/>
    <col min="4369" max="4370" width="10.7109375" style="351" customWidth="1"/>
    <col min="4371" max="4371" width="9.140625" style="351"/>
    <col min="4372" max="4372" width="12.85546875" style="351" customWidth="1"/>
    <col min="4373" max="4373" width="23.42578125" style="351" customWidth="1"/>
    <col min="4374" max="4375" width="9.140625" style="351"/>
    <col min="4376" max="4376" width="10.5703125" style="351" bestFit="1" customWidth="1"/>
    <col min="4377" max="4377" width="11.28515625" style="351" customWidth="1"/>
    <col min="4378" max="4608" width="9.140625" style="351"/>
    <col min="4609" max="4609" width="91.85546875" style="351" customWidth="1"/>
    <col min="4610" max="4610" width="21.28515625" style="351" customWidth="1"/>
    <col min="4611" max="4611" width="20" style="351" customWidth="1"/>
    <col min="4612" max="4612" width="17" style="351" customWidth="1"/>
    <col min="4613" max="4613" width="19" style="351" customWidth="1"/>
    <col min="4614" max="4614" width="17.28515625" style="351" customWidth="1"/>
    <col min="4615" max="4615" width="15" style="351" customWidth="1"/>
    <col min="4616" max="4616" width="17.140625" style="351" customWidth="1"/>
    <col min="4617" max="4617" width="24" style="351" customWidth="1"/>
    <col min="4618" max="4618" width="20.85546875" style="351" customWidth="1"/>
    <col min="4619" max="4619" width="20.140625" style="351" customWidth="1"/>
    <col min="4620" max="4620" width="17" style="351" customWidth="1"/>
    <col min="4621" max="4621" width="19.28515625" style="351" customWidth="1"/>
    <col min="4622" max="4622" width="19.140625" style="351" customWidth="1"/>
    <col min="4623" max="4623" width="20.140625" style="351" customWidth="1"/>
    <col min="4624" max="4624" width="21.28515625" style="351" customWidth="1"/>
    <col min="4625" max="4626" width="10.7109375" style="351" customWidth="1"/>
    <col min="4627" max="4627" width="9.140625" style="351"/>
    <col min="4628" max="4628" width="12.85546875" style="351" customWidth="1"/>
    <col min="4629" max="4629" width="23.42578125" style="351" customWidth="1"/>
    <col min="4630" max="4631" width="9.140625" style="351"/>
    <col min="4632" max="4632" width="10.5703125" style="351" bestFit="1" customWidth="1"/>
    <col min="4633" max="4633" width="11.28515625" style="351" customWidth="1"/>
    <col min="4634" max="4864" width="9.140625" style="351"/>
    <col min="4865" max="4865" width="91.85546875" style="351" customWidth="1"/>
    <col min="4866" max="4866" width="21.28515625" style="351" customWidth="1"/>
    <col min="4867" max="4867" width="20" style="351" customWidth="1"/>
    <col min="4868" max="4868" width="17" style="351" customWidth="1"/>
    <col min="4869" max="4869" width="19" style="351" customWidth="1"/>
    <col min="4870" max="4870" width="17.28515625" style="351" customWidth="1"/>
    <col min="4871" max="4871" width="15" style="351" customWidth="1"/>
    <col min="4872" max="4872" width="17.140625" style="351" customWidth="1"/>
    <col min="4873" max="4873" width="24" style="351" customWidth="1"/>
    <col min="4874" max="4874" width="20.85546875" style="351" customWidth="1"/>
    <col min="4875" max="4875" width="20.140625" style="351" customWidth="1"/>
    <col min="4876" max="4876" width="17" style="351" customWidth="1"/>
    <col min="4877" max="4877" width="19.28515625" style="351" customWidth="1"/>
    <col min="4878" max="4878" width="19.140625" style="351" customWidth="1"/>
    <col min="4879" max="4879" width="20.140625" style="351" customWidth="1"/>
    <col min="4880" max="4880" width="21.28515625" style="351" customWidth="1"/>
    <col min="4881" max="4882" width="10.7109375" style="351" customWidth="1"/>
    <col min="4883" max="4883" width="9.140625" style="351"/>
    <col min="4884" max="4884" width="12.85546875" style="351" customWidth="1"/>
    <col min="4885" max="4885" width="23.42578125" style="351" customWidth="1"/>
    <col min="4886" max="4887" width="9.140625" style="351"/>
    <col min="4888" max="4888" width="10.5703125" style="351" bestFit="1" customWidth="1"/>
    <col min="4889" max="4889" width="11.28515625" style="351" customWidth="1"/>
    <col min="4890" max="5120" width="9.140625" style="351"/>
    <col min="5121" max="5121" width="91.85546875" style="351" customWidth="1"/>
    <col min="5122" max="5122" width="21.28515625" style="351" customWidth="1"/>
    <col min="5123" max="5123" width="20" style="351" customWidth="1"/>
    <col min="5124" max="5124" width="17" style="351" customWidth="1"/>
    <col min="5125" max="5125" width="19" style="351" customWidth="1"/>
    <col min="5126" max="5126" width="17.28515625" style="351" customWidth="1"/>
    <col min="5127" max="5127" width="15" style="351" customWidth="1"/>
    <col min="5128" max="5128" width="17.140625" style="351" customWidth="1"/>
    <col min="5129" max="5129" width="24" style="351" customWidth="1"/>
    <col min="5130" max="5130" width="20.85546875" style="351" customWidth="1"/>
    <col min="5131" max="5131" width="20.140625" style="351" customWidth="1"/>
    <col min="5132" max="5132" width="17" style="351" customWidth="1"/>
    <col min="5133" max="5133" width="19.28515625" style="351" customWidth="1"/>
    <col min="5134" max="5134" width="19.140625" style="351" customWidth="1"/>
    <col min="5135" max="5135" width="20.140625" style="351" customWidth="1"/>
    <col min="5136" max="5136" width="21.28515625" style="351" customWidth="1"/>
    <col min="5137" max="5138" width="10.7109375" style="351" customWidth="1"/>
    <col min="5139" max="5139" width="9.140625" style="351"/>
    <col min="5140" max="5140" width="12.85546875" style="351" customWidth="1"/>
    <col min="5141" max="5141" width="23.42578125" style="351" customWidth="1"/>
    <col min="5142" max="5143" width="9.140625" style="351"/>
    <col min="5144" max="5144" width="10.5703125" style="351" bestFit="1" customWidth="1"/>
    <col min="5145" max="5145" width="11.28515625" style="351" customWidth="1"/>
    <col min="5146" max="5376" width="9.140625" style="351"/>
    <col min="5377" max="5377" width="91.85546875" style="351" customWidth="1"/>
    <col min="5378" max="5378" width="21.28515625" style="351" customWidth="1"/>
    <col min="5379" max="5379" width="20" style="351" customWidth="1"/>
    <col min="5380" max="5380" width="17" style="351" customWidth="1"/>
    <col min="5381" max="5381" width="19" style="351" customWidth="1"/>
    <col min="5382" max="5382" width="17.28515625" style="351" customWidth="1"/>
    <col min="5383" max="5383" width="15" style="351" customWidth="1"/>
    <col min="5384" max="5384" width="17.140625" style="351" customWidth="1"/>
    <col min="5385" max="5385" width="24" style="351" customWidth="1"/>
    <col min="5386" max="5386" width="20.85546875" style="351" customWidth="1"/>
    <col min="5387" max="5387" width="20.140625" style="351" customWidth="1"/>
    <col min="5388" max="5388" width="17" style="351" customWidth="1"/>
    <col min="5389" max="5389" width="19.28515625" style="351" customWidth="1"/>
    <col min="5390" max="5390" width="19.140625" style="351" customWidth="1"/>
    <col min="5391" max="5391" width="20.140625" style="351" customWidth="1"/>
    <col min="5392" max="5392" width="21.28515625" style="351" customWidth="1"/>
    <col min="5393" max="5394" width="10.7109375" style="351" customWidth="1"/>
    <col min="5395" max="5395" width="9.140625" style="351"/>
    <col min="5396" max="5396" width="12.85546875" style="351" customWidth="1"/>
    <col min="5397" max="5397" width="23.42578125" style="351" customWidth="1"/>
    <col min="5398" max="5399" width="9.140625" style="351"/>
    <col min="5400" max="5400" width="10.5703125" style="351" bestFit="1" customWidth="1"/>
    <col min="5401" max="5401" width="11.28515625" style="351" customWidth="1"/>
    <col min="5402" max="5632" width="9.140625" style="351"/>
    <col min="5633" max="5633" width="91.85546875" style="351" customWidth="1"/>
    <col min="5634" max="5634" width="21.28515625" style="351" customWidth="1"/>
    <col min="5635" max="5635" width="20" style="351" customWidth="1"/>
    <col min="5636" max="5636" width="17" style="351" customWidth="1"/>
    <col min="5637" max="5637" width="19" style="351" customWidth="1"/>
    <col min="5638" max="5638" width="17.28515625" style="351" customWidth="1"/>
    <col min="5639" max="5639" width="15" style="351" customWidth="1"/>
    <col min="5640" max="5640" width="17.140625" style="351" customWidth="1"/>
    <col min="5641" max="5641" width="24" style="351" customWidth="1"/>
    <col min="5642" max="5642" width="20.85546875" style="351" customWidth="1"/>
    <col min="5643" max="5643" width="20.140625" style="351" customWidth="1"/>
    <col min="5644" max="5644" width="17" style="351" customWidth="1"/>
    <col min="5645" max="5645" width="19.28515625" style="351" customWidth="1"/>
    <col min="5646" max="5646" width="19.140625" style="351" customWidth="1"/>
    <col min="5647" max="5647" width="20.140625" style="351" customWidth="1"/>
    <col min="5648" max="5648" width="21.28515625" style="351" customWidth="1"/>
    <col min="5649" max="5650" width="10.7109375" style="351" customWidth="1"/>
    <col min="5651" max="5651" width="9.140625" style="351"/>
    <col min="5652" max="5652" width="12.85546875" style="351" customWidth="1"/>
    <col min="5653" max="5653" width="23.42578125" style="351" customWidth="1"/>
    <col min="5654" max="5655" width="9.140625" style="351"/>
    <col min="5656" max="5656" width="10.5703125" style="351" bestFit="1" customWidth="1"/>
    <col min="5657" max="5657" width="11.28515625" style="351" customWidth="1"/>
    <col min="5658" max="5888" width="9.140625" style="351"/>
    <col min="5889" max="5889" width="91.85546875" style="351" customWidth="1"/>
    <col min="5890" max="5890" width="21.28515625" style="351" customWidth="1"/>
    <col min="5891" max="5891" width="20" style="351" customWidth="1"/>
    <col min="5892" max="5892" width="17" style="351" customWidth="1"/>
    <col min="5893" max="5893" width="19" style="351" customWidth="1"/>
    <col min="5894" max="5894" width="17.28515625" style="351" customWidth="1"/>
    <col min="5895" max="5895" width="15" style="351" customWidth="1"/>
    <col min="5896" max="5896" width="17.140625" style="351" customWidth="1"/>
    <col min="5897" max="5897" width="24" style="351" customWidth="1"/>
    <col min="5898" max="5898" width="20.85546875" style="351" customWidth="1"/>
    <col min="5899" max="5899" width="20.140625" style="351" customWidth="1"/>
    <col min="5900" max="5900" width="17" style="351" customWidth="1"/>
    <col min="5901" max="5901" width="19.28515625" style="351" customWidth="1"/>
    <col min="5902" max="5902" width="19.140625" style="351" customWidth="1"/>
    <col min="5903" max="5903" width="20.140625" style="351" customWidth="1"/>
    <col min="5904" max="5904" width="21.28515625" style="351" customWidth="1"/>
    <col min="5905" max="5906" width="10.7109375" style="351" customWidth="1"/>
    <col min="5907" max="5907" width="9.140625" style="351"/>
    <col min="5908" max="5908" width="12.85546875" style="351" customWidth="1"/>
    <col min="5909" max="5909" width="23.42578125" style="351" customWidth="1"/>
    <col min="5910" max="5911" width="9.140625" style="351"/>
    <col min="5912" max="5912" width="10.5703125" style="351" bestFit="1" customWidth="1"/>
    <col min="5913" max="5913" width="11.28515625" style="351" customWidth="1"/>
    <col min="5914" max="6144" width="9.140625" style="351"/>
    <col min="6145" max="6145" width="91.85546875" style="351" customWidth="1"/>
    <col min="6146" max="6146" width="21.28515625" style="351" customWidth="1"/>
    <col min="6147" max="6147" width="20" style="351" customWidth="1"/>
    <col min="6148" max="6148" width="17" style="351" customWidth="1"/>
    <col min="6149" max="6149" width="19" style="351" customWidth="1"/>
    <col min="6150" max="6150" width="17.28515625" style="351" customWidth="1"/>
    <col min="6151" max="6151" width="15" style="351" customWidth="1"/>
    <col min="6152" max="6152" width="17.140625" style="351" customWidth="1"/>
    <col min="6153" max="6153" width="24" style="351" customWidth="1"/>
    <col min="6154" max="6154" width="20.85546875" style="351" customWidth="1"/>
    <col min="6155" max="6155" width="20.140625" style="351" customWidth="1"/>
    <col min="6156" max="6156" width="17" style="351" customWidth="1"/>
    <col min="6157" max="6157" width="19.28515625" style="351" customWidth="1"/>
    <col min="6158" max="6158" width="19.140625" style="351" customWidth="1"/>
    <col min="6159" max="6159" width="20.140625" style="351" customWidth="1"/>
    <col min="6160" max="6160" width="21.28515625" style="351" customWidth="1"/>
    <col min="6161" max="6162" width="10.7109375" style="351" customWidth="1"/>
    <col min="6163" max="6163" width="9.140625" style="351"/>
    <col min="6164" max="6164" width="12.85546875" style="351" customWidth="1"/>
    <col min="6165" max="6165" width="23.42578125" style="351" customWidth="1"/>
    <col min="6166" max="6167" width="9.140625" style="351"/>
    <col min="6168" max="6168" width="10.5703125" style="351" bestFit="1" customWidth="1"/>
    <col min="6169" max="6169" width="11.28515625" style="351" customWidth="1"/>
    <col min="6170" max="6400" width="9.140625" style="351"/>
    <col min="6401" max="6401" width="91.85546875" style="351" customWidth="1"/>
    <col min="6402" max="6402" width="21.28515625" style="351" customWidth="1"/>
    <col min="6403" max="6403" width="20" style="351" customWidth="1"/>
    <col min="6404" max="6404" width="17" style="351" customWidth="1"/>
    <col min="6405" max="6405" width="19" style="351" customWidth="1"/>
    <col min="6406" max="6406" width="17.28515625" style="351" customWidth="1"/>
    <col min="6407" max="6407" width="15" style="351" customWidth="1"/>
    <col min="6408" max="6408" width="17.140625" style="351" customWidth="1"/>
    <col min="6409" max="6409" width="24" style="351" customWidth="1"/>
    <col min="6410" max="6410" width="20.85546875" style="351" customWidth="1"/>
    <col min="6411" max="6411" width="20.140625" style="351" customWidth="1"/>
    <col min="6412" max="6412" width="17" style="351" customWidth="1"/>
    <col min="6413" max="6413" width="19.28515625" style="351" customWidth="1"/>
    <col min="6414" max="6414" width="19.140625" style="351" customWidth="1"/>
    <col min="6415" max="6415" width="20.140625" style="351" customWidth="1"/>
    <col min="6416" max="6416" width="21.28515625" style="351" customWidth="1"/>
    <col min="6417" max="6418" width="10.7109375" style="351" customWidth="1"/>
    <col min="6419" max="6419" width="9.140625" style="351"/>
    <col min="6420" max="6420" width="12.85546875" style="351" customWidth="1"/>
    <col min="6421" max="6421" width="23.42578125" style="351" customWidth="1"/>
    <col min="6422" max="6423" width="9.140625" style="351"/>
    <col min="6424" max="6424" width="10.5703125" style="351" bestFit="1" customWidth="1"/>
    <col min="6425" max="6425" width="11.28515625" style="351" customWidth="1"/>
    <col min="6426" max="6656" width="9.140625" style="351"/>
    <col min="6657" max="6657" width="91.85546875" style="351" customWidth="1"/>
    <col min="6658" max="6658" width="21.28515625" style="351" customWidth="1"/>
    <col min="6659" max="6659" width="20" style="351" customWidth="1"/>
    <col min="6660" max="6660" width="17" style="351" customWidth="1"/>
    <col min="6661" max="6661" width="19" style="351" customWidth="1"/>
    <col min="6662" max="6662" width="17.28515625" style="351" customWidth="1"/>
    <col min="6663" max="6663" width="15" style="351" customWidth="1"/>
    <col min="6664" max="6664" width="17.140625" style="351" customWidth="1"/>
    <col min="6665" max="6665" width="24" style="351" customWidth="1"/>
    <col min="6666" max="6666" width="20.85546875" style="351" customWidth="1"/>
    <col min="6667" max="6667" width="20.140625" style="351" customWidth="1"/>
    <col min="6668" max="6668" width="17" style="351" customWidth="1"/>
    <col min="6669" max="6669" width="19.28515625" style="351" customWidth="1"/>
    <col min="6670" max="6670" width="19.140625" style="351" customWidth="1"/>
    <col min="6671" max="6671" width="20.140625" style="351" customWidth="1"/>
    <col min="6672" max="6672" width="21.28515625" style="351" customWidth="1"/>
    <col min="6673" max="6674" width="10.7109375" style="351" customWidth="1"/>
    <col min="6675" max="6675" width="9.140625" style="351"/>
    <col min="6676" max="6676" width="12.85546875" style="351" customWidth="1"/>
    <col min="6677" max="6677" width="23.42578125" style="351" customWidth="1"/>
    <col min="6678" max="6679" width="9.140625" style="351"/>
    <col min="6680" max="6680" width="10.5703125" style="351" bestFit="1" customWidth="1"/>
    <col min="6681" max="6681" width="11.28515625" style="351" customWidth="1"/>
    <col min="6682" max="6912" width="9.140625" style="351"/>
    <col min="6913" max="6913" width="91.85546875" style="351" customWidth="1"/>
    <col min="6914" max="6914" width="21.28515625" style="351" customWidth="1"/>
    <col min="6915" max="6915" width="20" style="351" customWidth="1"/>
    <col min="6916" max="6916" width="17" style="351" customWidth="1"/>
    <col min="6917" max="6917" width="19" style="351" customWidth="1"/>
    <col min="6918" max="6918" width="17.28515625" style="351" customWidth="1"/>
    <col min="6919" max="6919" width="15" style="351" customWidth="1"/>
    <col min="6920" max="6920" width="17.140625" style="351" customWidth="1"/>
    <col min="6921" max="6921" width="24" style="351" customWidth="1"/>
    <col min="6922" max="6922" width="20.85546875" style="351" customWidth="1"/>
    <col min="6923" max="6923" width="20.140625" style="351" customWidth="1"/>
    <col min="6924" max="6924" width="17" style="351" customWidth="1"/>
    <col min="6925" max="6925" width="19.28515625" style="351" customWidth="1"/>
    <col min="6926" max="6926" width="19.140625" style="351" customWidth="1"/>
    <col min="6927" max="6927" width="20.140625" style="351" customWidth="1"/>
    <col min="6928" max="6928" width="21.28515625" style="351" customWidth="1"/>
    <col min="6929" max="6930" width="10.7109375" style="351" customWidth="1"/>
    <col min="6931" max="6931" width="9.140625" style="351"/>
    <col min="6932" max="6932" width="12.85546875" style="351" customWidth="1"/>
    <col min="6933" max="6933" width="23.42578125" style="351" customWidth="1"/>
    <col min="6934" max="6935" width="9.140625" style="351"/>
    <col min="6936" max="6936" width="10.5703125" style="351" bestFit="1" customWidth="1"/>
    <col min="6937" max="6937" width="11.28515625" style="351" customWidth="1"/>
    <col min="6938" max="7168" width="9.140625" style="351"/>
    <col min="7169" max="7169" width="91.85546875" style="351" customWidth="1"/>
    <col min="7170" max="7170" width="21.28515625" style="351" customWidth="1"/>
    <col min="7171" max="7171" width="20" style="351" customWidth="1"/>
    <col min="7172" max="7172" width="17" style="351" customWidth="1"/>
    <col min="7173" max="7173" width="19" style="351" customWidth="1"/>
    <col min="7174" max="7174" width="17.28515625" style="351" customWidth="1"/>
    <col min="7175" max="7175" width="15" style="351" customWidth="1"/>
    <col min="7176" max="7176" width="17.140625" style="351" customWidth="1"/>
    <col min="7177" max="7177" width="24" style="351" customWidth="1"/>
    <col min="7178" max="7178" width="20.85546875" style="351" customWidth="1"/>
    <col min="7179" max="7179" width="20.140625" style="351" customWidth="1"/>
    <col min="7180" max="7180" width="17" style="351" customWidth="1"/>
    <col min="7181" max="7181" width="19.28515625" style="351" customWidth="1"/>
    <col min="7182" max="7182" width="19.140625" style="351" customWidth="1"/>
    <col min="7183" max="7183" width="20.140625" style="351" customWidth="1"/>
    <col min="7184" max="7184" width="21.28515625" style="351" customWidth="1"/>
    <col min="7185" max="7186" width="10.7109375" style="351" customWidth="1"/>
    <col min="7187" max="7187" width="9.140625" style="351"/>
    <col min="7188" max="7188" width="12.85546875" style="351" customWidth="1"/>
    <col min="7189" max="7189" width="23.42578125" style="351" customWidth="1"/>
    <col min="7190" max="7191" width="9.140625" style="351"/>
    <col min="7192" max="7192" width="10.5703125" style="351" bestFit="1" customWidth="1"/>
    <col min="7193" max="7193" width="11.28515625" style="351" customWidth="1"/>
    <col min="7194" max="7424" width="9.140625" style="351"/>
    <col min="7425" max="7425" width="91.85546875" style="351" customWidth="1"/>
    <col min="7426" max="7426" width="21.28515625" style="351" customWidth="1"/>
    <col min="7427" max="7427" width="20" style="351" customWidth="1"/>
    <col min="7428" max="7428" width="17" style="351" customWidth="1"/>
    <col min="7429" max="7429" width="19" style="351" customWidth="1"/>
    <col min="7430" max="7430" width="17.28515625" style="351" customWidth="1"/>
    <col min="7431" max="7431" width="15" style="351" customWidth="1"/>
    <col min="7432" max="7432" width="17.140625" style="351" customWidth="1"/>
    <col min="7433" max="7433" width="24" style="351" customWidth="1"/>
    <col min="7434" max="7434" width="20.85546875" style="351" customWidth="1"/>
    <col min="7435" max="7435" width="20.140625" style="351" customWidth="1"/>
    <col min="7436" max="7436" width="17" style="351" customWidth="1"/>
    <col min="7437" max="7437" width="19.28515625" style="351" customWidth="1"/>
    <col min="7438" max="7438" width="19.140625" style="351" customWidth="1"/>
    <col min="7439" max="7439" width="20.140625" style="351" customWidth="1"/>
    <col min="7440" max="7440" width="21.28515625" style="351" customWidth="1"/>
    <col min="7441" max="7442" width="10.7109375" style="351" customWidth="1"/>
    <col min="7443" max="7443" width="9.140625" style="351"/>
    <col min="7444" max="7444" width="12.85546875" style="351" customWidth="1"/>
    <col min="7445" max="7445" width="23.42578125" style="351" customWidth="1"/>
    <col min="7446" max="7447" width="9.140625" style="351"/>
    <col min="7448" max="7448" width="10.5703125" style="351" bestFit="1" customWidth="1"/>
    <col min="7449" max="7449" width="11.28515625" style="351" customWidth="1"/>
    <col min="7450" max="7680" width="9.140625" style="351"/>
    <col min="7681" max="7681" width="91.85546875" style="351" customWidth="1"/>
    <col min="7682" max="7682" width="21.28515625" style="351" customWidth="1"/>
    <col min="7683" max="7683" width="20" style="351" customWidth="1"/>
    <col min="7684" max="7684" width="17" style="351" customWidth="1"/>
    <col min="7685" max="7685" width="19" style="351" customWidth="1"/>
    <col min="7686" max="7686" width="17.28515625" style="351" customWidth="1"/>
    <col min="7687" max="7687" width="15" style="351" customWidth="1"/>
    <col min="7688" max="7688" width="17.140625" style="351" customWidth="1"/>
    <col min="7689" max="7689" width="24" style="351" customWidth="1"/>
    <col min="7690" max="7690" width="20.85546875" style="351" customWidth="1"/>
    <col min="7691" max="7691" width="20.140625" style="351" customWidth="1"/>
    <col min="7692" max="7692" width="17" style="351" customWidth="1"/>
    <col min="7693" max="7693" width="19.28515625" style="351" customWidth="1"/>
    <col min="7694" max="7694" width="19.140625" style="351" customWidth="1"/>
    <col min="7695" max="7695" width="20.140625" style="351" customWidth="1"/>
    <col min="7696" max="7696" width="21.28515625" style="351" customWidth="1"/>
    <col min="7697" max="7698" width="10.7109375" style="351" customWidth="1"/>
    <col min="7699" max="7699" width="9.140625" style="351"/>
    <col min="7700" max="7700" width="12.85546875" style="351" customWidth="1"/>
    <col min="7701" max="7701" width="23.42578125" style="351" customWidth="1"/>
    <col min="7702" max="7703" width="9.140625" style="351"/>
    <col min="7704" max="7704" width="10.5703125" style="351" bestFit="1" customWidth="1"/>
    <col min="7705" max="7705" width="11.28515625" style="351" customWidth="1"/>
    <col min="7706" max="7936" width="9.140625" style="351"/>
    <col min="7937" max="7937" width="91.85546875" style="351" customWidth="1"/>
    <col min="7938" max="7938" width="21.28515625" style="351" customWidth="1"/>
    <col min="7939" max="7939" width="20" style="351" customWidth="1"/>
    <col min="7940" max="7940" width="17" style="351" customWidth="1"/>
    <col min="7941" max="7941" width="19" style="351" customWidth="1"/>
    <col min="7942" max="7942" width="17.28515625" style="351" customWidth="1"/>
    <col min="7943" max="7943" width="15" style="351" customWidth="1"/>
    <col min="7944" max="7944" width="17.140625" style="351" customWidth="1"/>
    <col min="7945" max="7945" width="24" style="351" customWidth="1"/>
    <col min="7946" max="7946" width="20.85546875" style="351" customWidth="1"/>
    <col min="7947" max="7947" width="20.140625" style="351" customWidth="1"/>
    <col min="7948" max="7948" width="17" style="351" customWidth="1"/>
    <col min="7949" max="7949" width="19.28515625" style="351" customWidth="1"/>
    <col min="7950" max="7950" width="19.140625" style="351" customWidth="1"/>
    <col min="7951" max="7951" width="20.140625" style="351" customWidth="1"/>
    <col min="7952" max="7952" width="21.28515625" style="351" customWidth="1"/>
    <col min="7953" max="7954" width="10.7109375" style="351" customWidth="1"/>
    <col min="7955" max="7955" width="9.140625" style="351"/>
    <col min="7956" max="7956" width="12.85546875" style="351" customWidth="1"/>
    <col min="7957" max="7957" width="23.42578125" style="351" customWidth="1"/>
    <col min="7958" max="7959" width="9.140625" style="351"/>
    <col min="7960" max="7960" width="10.5703125" style="351" bestFit="1" customWidth="1"/>
    <col min="7961" max="7961" width="11.28515625" style="351" customWidth="1"/>
    <col min="7962" max="8192" width="9.140625" style="351"/>
    <col min="8193" max="8193" width="91.85546875" style="351" customWidth="1"/>
    <col min="8194" max="8194" width="21.28515625" style="351" customWidth="1"/>
    <col min="8195" max="8195" width="20" style="351" customWidth="1"/>
    <col min="8196" max="8196" width="17" style="351" customWidth="1"/>
    <col min="8197" max="8197" width="19" style="351" customWidth="1"/>
    <col min="8198" max="8198" width="17.28515625" style="351" customWidth="1"/>
    <col min="8199" max="8199" width="15" style="351" customWidth="1"/>
    <col min="8200" max="8200" width="17.140625" style="351" customWidth="1"/>
    <col min="8201" max="8201" width="24" style="351" customWidth="1"/>
    <col min="8202" max="8202" width="20.85546875" style="351" customWidth="1"/>
    <col min="8203" max="8203" width="20.140625" style="351" customWidth="1"/>
    <col min="8204" max="8204" width="17" style="351" customWidth="1"/>
    <col min="8205" max="8205" width="19.28515625" style="351" customWidth="1"/>
    <col min="8206" max="8206" width="19.140625" style="351" customWidth="1"/>
    <col min="8207" max="8207" width="20.140625" style="351" customWidth="1"/>
    <col min="8208" max="8208" width="21.28515625" style="351" customWidth="1"/>
    <col min="8209" max="8210" width="10.7109375" style="351" customWidth="1"/>
    <col min="8211" max="8211" width="9.140625" style="351"/>
    <col min="8212" max="8212" width="12.85546875" style="351" customWidth="1"/>
    <col min="8213" max="8213" width="23.42578125" style="351" customWidth="1"/>
    <col min="8214" max="8215" width="9.140625" style="351"/>
    <col min="8216" max="8216" width="10.5703125" style="351" bestFit="1" customWidth="1"/>
    <col min="8217" max="8217" width="11.28515625" style="351" customWidth="1"/>
    <col min="8218" max="8448" width="9.140625" style="351"/>
    <col min="8449" max="8449" width="91.85546875" style="351" customWidth="1"/>
    <col min="8450" max="8450" width="21.28515625" style="351" customWidth="1"/>
    <col min="8451" max="8451" width="20" style="351" customWidth="1"/>
    <col min="8452" max="8452" width="17" style="351" customWidth="1"/>
    <col min="8453" max="8453" width="19" style="351" customWidth="1"/>
    <col min="8454" max="8454" width="17.28515625" style="351" customWidth="1"/>
    <col min="8455" max="8455" width="15" style="351" customWidth="1"/>
    <col min="8456" max="8456" width="17.140625" style="351" customWidth="1"/>
    <col min="8457" max="8457" width="24" style="351" customWidth="1"/>
    <col min="8458" max="8458" width="20.85546875" style="351" customWidth="1"/>
    <col min="8459" max="8459" width="20.140625" style="351" customWidth="1"/>
    <col min="8460" max="8460" width="17" style="351" customWidth="1"/>
    <col min="8461" max="8461" width="19.28515625" style="351" customWidth="1"/>
    <col min="8462" max="8462" width="19.140625" style="351" customWidth="1"/>
    <col min="8463" max="8463" width="20.140625" style="351" customWidth="1"/>
    <col min="8464" max="8464" width="21.28515625" style="351" customWidth="1"/>
    <col min="8465" max="8466" width="10.7109375" style="351" customWidth="1"/>
    <col min="8467" max="8467" width="9.140625" style="351"/>
    <col min="8468" max="8468" width="12.85546875" style="351" customWidth="1"/>
    <col min="8469" max="8469" width="23.42578125" style="351" customWidth="1"/>
    <col min="8470" max="8471" width="9.140625" style="351"/>
    <col min="8472" max="8472" width="10.5703125" style="351" bestFit="1" customWidth="1"/>
    <col min="8473" max="8473" width="11.28515625" style="351" customWidth="1"/>
    <col min="8474" max="8704" width="9.140625" style="351"/>
    <col min="8705" max="8705" width="91.85546875" style="351" customWidth="1"/>
    <col min="8706" max="8706" width="21.28515625" style="351" customWidth="1"/>
    <col min="8707" max="8707" width="20" style="351" customWidth="1"/>
    <col min="8708" max="8708" width="17" style="351" customWidth="1"/>
    <col min="8709" max="8709" width="19" style="351" customWidth="1"/>
    <col min="8710" max="8710" width="17.28515625" style="351" customWidth="1"/>
    <col min="8711" max="8711" width="15" style="351" customWidth="1"/>
    <col min="8712" max="8712" width="17.140625" style="351" customWidth="1"/>
    <col min="8713" max="8713" width="24" style="351" customWidth="1"/>
    <col min="8714" max="8714" width="20.85546875" style="351" customWidth="1"/>
    <col min="8715" max="8715" width="20.140625" style="351" customWidth="1"/>
    <col min="8716" max="8716" width="17" style="351" customWidth="1"/>
    <col min="8717" max="8717" width="19.28515625" style="351" customWidth="1"/>
    <col min="8718" max="8718" width="19.140625" style="351" customWidth="1"/>
    <col min="8719" max="8719" width="20.140625" style="351" customWidth="1"/>
    <col min="8720" max="8720" width="21.28515625" style="351" customWidth="1"/>
    <col min="8721" max="8722" width="10.7109375" style="351" customWidth="1"/>
    <col min="8723" max="8723" width="9.140625" style="351"/>
    <col min="8724" max="8724" width="12.85546875" style="351" customWidth="1"/>
    <col min="8725" max="8725" width="23.42578125" style="351" customWidth="1"/>
    <col min="8726" max="8727" width="9.140625" style="351"/>
    <col min="8728" max="8728" width="10.5703125" style="351" bestFit="1" customWidth="1"/>
    <col min="8729" max="8729" width="11.28515625" style="351" customWidth="1"/>
    <col min="8730" max="8960" width="9.140625" style="351"/>
    <col min="8961" max="8961" width="91.85546875" style="351" customWidth="1"/>
    <col min="8962" max="8962" width="21.28515625" style="351" customWidth="1"/>
    <col min="8963" max="8963" width="20" style="351" customWidth="1"/>
    <col min="8964" max="8964" width="17" style="351" customWidth="1"/>
    <col min="8965" max="8965" width="19" style="351" customWidth="1"/>
    <col min="8966" max="8966" width="17.28515625" style="351" customWidth="1"/>
    <col min="8967" max="8967" width="15" style="351" customWidth="1"/>
    <col min="8968" max="8968" width="17.140625" style="351" customWidth="1"/>
    <col min="8969" max="8969" width="24" style="351" customWidth="1"/>
    <col min="8970" max="8970" width="20.85546875" style="351" customWidth="1"/>
    <col min="8971" max="8971" width="20.140625" style="351" customWidth="1"/>
    <col min="8972" max="8972" width="17" style="351" customWidth="1"/>
    <col min="8973" max="8973" width="19.28515625" style="351" customWidth="1"/>
    <col min="8974" max="8974" width="19.140625" style="351" customWidth="1"/>
    <col min="8975" max="8975" width="20.140625" style="351" customWidth="1"/>
    <col min="8976" max="8976" width="21.28515625" style="351" customWidth="1"/>
    <col min="8977" max="8978" width="10.7109375" style="351" customWidth="1"/>
    <col min="8979" max="8979" width="9.140625" style="351"/>
    <col min="8980" max="8980" width="12.85546875" style="351" customWidth="1"/>
    <col min="8981" max="8981" width="23.42578125" style="351" customWidth="1"/>
    <col min="8982" max="8983" width="9.140625" style="351"/>
    <col min="8984" max="8984" width="10.5703125" style="351" bestFit="1" customWidth="1"/>
    <col min="8985" max="8985" width="11.28515625" style="351" customWidth="1"/>
    <col min="8986" max="9216" width="9.140625" style="351"/>
    <col min="9217" max="9217" width="91.85546875" style="351" customWidth="1"/>
    <col min="9218" max="9218" width="21.28515625" style="351" customWidth="1"/>
    <col min="9219" max="9219" width="20" style="351" customWidth="1"/>
    <col min="9220" max="9220" width="17" style="351" customWidth="1"/>
    <col min="9221" max="9221" width="19" style="351" customWidth="1"/>
    <col min="9222" max="9222" width="17.28515625" style="351" customWidth="1"/>
    <col min="9223" max="9223" width="15" style="351" customWidth="1"/>
    <col min="9224" max="9224" width="17.140625" style="351" customWidth="1"/>
    <col min="9225" max="9225" width="24" style="351" customWidth="1"/>
    <col min="9226" max="9226" width="20.85546875" style="351" customWidth="1"/>
    <col min="9227" max="9227" width="20.140625" style="351" customWidth="1"/>
    <col min="9228" max="9228" width="17" style="351" customWidth="1"/>
    <col min="9229" max="9229" width="19.28515625" style="351" customWidth="1"/>
    <col min="9230" max="9230" width="19.140625" style="351" customWidth="1"/>
    <col min="9231" max="9231" width="20.140625" style="351" customWidth="1"/>
    <col min="9232" max="9232" width="21.28515625" style="351" customWidth="1"/>
    <col min="9233" max="9234" width="10.7109375" style="351" customWidth="1"/>
    <col min="9235" max="9235" width="9.140625" style="351"/>
    <col min="9236" max="9236" width="12.85546875" style="351" customWidth="1"/>
    <col min="9237" max="9237" width="23.42578125" style="351" customWidth="1"/>
    <col min="9238" max="9239" width="9.140625" style="351"/>
    <col min="9240" max="9240" width="10.5703125" style="351" bestFit="1" customWidth="1"/>
    <col min="9241" max="9241" width="11.28515625" style="351" customWidth="1"/>
    <col min="9242" max="9472" width="9.140625" style="351"/>
    <col min="9473" max="9473" width="91.85546875" style="351" customWidth="1"/>
    <col min="9474" max="9474" width="21.28515625" style="351" customWidth="1"/>
    <col min="9475" max="9475" width="20" style="351" customWidth="1"/>
    <col min="9476" max="9476" width="17" style="351" customWidth="1"/>
    <col min="9477" max="9477" width="19" style="351" customWidth="1"/>
    <col min="9478" max="9478" width="17.28515625" style="351" customWidth="1"/>
    <col min="9479" max="9479" width="15" style="351" customWidth="1"/>
    <col min="9480" max="9480" width="17.140625" style="351" customWidth="1"/>
    <col min="9481" max="9481" width="24" style="351" customWidth="1"/>
    <col min="9482" max="9482" width="20.85546875" style="351" customWidth="1"/>
    <col min="9483" max="9483" width="20.140625" style="351" customWidth="1"/>
    <col min="9484" max="9484" width="17" style="351" customWidth="1"/>
    <col min="9485" max="9485" width="19.28515625" style="351" customWidth="1"/>
    <col min="9486" max="9486" width="19.140625" style="351" customWidth="1"/>
    <col min="9487" max="9487" width="20.140625" style="351" customWidth="1"/>
    <col min="9488" max="9488" width="21.28515625" style="351" customWidth="1"/>
    <col min="9489" max="9490" width="10.7109375" style="351" customWidth="1"/>
    <col min="9491" max="9491" width="9.140625" style="351"/>
    <col min="9492" max="9492" width="12.85546875" style="351" customWidth="1"/>
    <col min="9493" max="9493" width="23.42578125" style="351" customWidth="1"/>
    <col min="9494" max="9495" width="9.140625" style="351"/>
    <col min="9496" max="9496" width="10.5703125" style="351" bestFit="1" customWidth="1"/>
    <col min="9497" max="9497" width="11.28515625" style="351" customWidth="1"/>
    <col min="9498" max="9728" width="9.140625" style="351"/>
    <col min="9729" max="9729" width="91.85546875" style="351" customWidth="1"/>
    <col min="9730" max="9730" width="21.28515625" style="351" customWidth="1"/>
    <col min="9731" max="9731" width="20" style="351" customWidth="1"/>
    <col min="9732" max="9732" width="17" style="351" customWidth="1"/>
    <col min="9733" max="9733" width="19" style="351" customWidth="1"/>
    <col min="9734" max="9734" width="17.28515625" style="351" customWidth="1"/>
    <col min="9735" max="9735" width="15" style="351" customWidth="1"/>
    <col min="9736" max="9736" width="17.140625" style="351" customWidth="1"/>
    <col min="9737" max="9737" width="24" style="351" customWidth="1"/>
    <col min="9738" max="9738" width="20.85546875" style="351" customWidth="1"/>
    <col min="9739" max="9739" width="20.140625" style="351" customWidth="1"/>
    <col min="9740" max="9740" width="17" style="351" customWidth="1"/>
    <col min="9741" max="9741" width="19.28515625" style="351" customWidth="1"/>
    <col min="9742" max="9742" width="19.140625" style="351" customWidth="1"/>
    <col min="9743" max="9743" width="20.140625" style="351" customWidth="1"/>
    <col min="9744" max="9744" width="21.28515625" style="351" customWidth="1"/>
    <col min="9745" max="9746" width="10.7109375" style="351" customWidth="1"/>
    <col min="9747" max="9747" width="9.140625" style="351"/>
    <col min="9748" max="9748" width="12.85546875" style="351" customWidth="1"/>
    <col min="9749" max="9749" width="23.42578125" style="351" customWidth="1"/>
    <col min="9750" max="9751" width="9.140625" style="351"/>
    <col min="9752" max="9752" width="10.5703125" style="351" bestFit="1" customWidth="1"/>
    <col min="9753" max="9753" width="11.28515625" style="351" customWidth="1"/>
    <col min="9754" max="9984" width="9.140625" style="351"/>
    <col min="9985" max="9985" width="91.85546875" style="351" customWidth="1"/>
    <col min="9986" max="9986" width="21.28515625" style="351" customWidth="1"/>
    <col min="9987" max="9987" width="20" style="351" customWidth="1"/>
    <col min="9988" max="9988" width="17" style="351" customWidth="1"/>
    <col min="9989" max="9989" width="19" style="351" customWidth="1"/>
    <col min="9990" max="9990" width="17.28515625" style="351" customWidth="1"/>
    <col min="9991" max="9991" width="15" style="351" customWidth="1"/>
    <col min="9992" max="9992" width="17.140625" style="351" customWidth="1"/>
    <col min="9993" max="9993" width="24" style="351" customWidth="1"/>
    <col min="9994" max="9994" width="20.85546875" style="351" customWidth="1"/>
    <col min="9995" max="9995" width="20.140625" style="351" customWidth="1"/>
    <col min="9996" max="9996" width="17" style="351" customWidth="1"/>
    <col min="9997" max="9997" width="19.28515625" style="351" customWidth="1"/>
    <col min="9998" max="9998" width="19.140625" style="351" customWidth="1"/>
    <col min="9999" max="9999" width="20.140625" style="351" customWidth="1"/>
    <col min="10000" max="10000" width="21.28515625" style="351" customWidth="1"/>
    <col min="10001" max="10002" width="10.7109375" style="351" customWidth="1"/>
    <col min="10003" max="10003" width="9.140625" style="351"/>
    <col min="10004" max="10004" width="12.85546875" style="351" customWidth="1"/>
    <col min="10005" max="10005" width="23.42578125" style="351" customWidth="1"/>
    <col min="10006" max="10007" width="9.140625" style="351"/>
    <col min="10008" max="10008" width="10.5703125" style="351" bestFit="1" customWidth="1"/>
    <col min="10009" max="10009" width="11.28515625" style="351" customWidth="1"/>
    <col min="10010" max="10240" width="9.140625" style="351"/>
    <col min="10241" max="10241" width="91.85546875" style="351" customWidth="1"/>
    <col min="10242" max="10242" width="21.28515625" style="351" customWidth="1"/>
    <col min="10243" max="10243" width="20" style="351" customWidth="1"/>
    <col min="10244" max="10244" width="17" style="351" customWidth="1"/>
    <col min="10245" max="10245" width="19" style="351" customWidth="1"/>
    <col min="10246" max="10246" width="17.28515625" style="351" customWidth="1"/>
    <col min="10247" max="10247" width="15" style="351" customWidth="1"/>
    <col min="10248" max="10248" width="17.140625" style="351" customWidth="1"/>
    <col min="10249" max="10249" width="24" style="351" customWidth="1"/>
    <col min="10250" max="10250" width="20.85546875" style="351" customWidth="1"/>
    <col min="10251" max="10251" width="20.140625" style="351" customWidth="1"/>
    <col min="10252" max="10252" width="17" style="351" customWidth="1"/>
    <col min="10253" max="10253" width="19.28515625" style="351" customWidth="1"/>
    <col min="10254" max="10254" width="19.140625" style="351" customWidth="1"/>
    <col min="10255" max="10255" width="20.140625" style="351" customWidth="1"/>
    <col min="10256" max="10256" width="21.28515625" style="351" customWidth="1"/>
    <col min="10257" max="10258" width="10.7109375" style="351" customWidth="1"/>
    <col min="10259" max="10259" width="9.140625" style="351"/>
    <col min="10260" max="10260" width="12.85546875" style="351" customWidth="1"/>
    <col min="10261" max="10261" width="23.42578125" style="351" customWidth="1"/>
    <col min="10262" max="10263" width="9.140625" style="351"/>
    <col min="10264" max="10264" width="10.5703125" style="351" bestFit="1" customWidth="1"/>
    <col min="10265" max="10265" width="11.28515625" style="351" customWidth="1"/>
    <col min="10266" max="10496" width="9.140625" style="351"/>
    <col min="10497" max="10497" width="91.85546875" style="351" customWidth="1"/>
    <col min="10498" max="10498" width="21.28515625" style="351" customWidth="1"/>
    <col min="10499" max="10499" width="20" style="351" customWidth="1"/>
    <col min="10500" max="10500" width="17" style="351" customWidth="1"/>
    <col min="10501" max="10501" width="19" style="351" customWidth="1"/>
    <col min="10502" max="10502" width="17.28515625" style="351" customWidth="1"/>
    <col min="10503" max="10503" width="15" style="351" customWidth="1"/>
    <col min="10504" max="10504" width="17.140625" style="351" customWidth="1"/>
    <col min="10505" max="10505" width="24" style="351" customWidth="1"/>
    <col min="10506" max="10506" width="20.85546875" style="351" customWidth="1"/>
    <col min="10507" max="10507" width="20.140625" style="351" customWidth="1"/>
    <col min="10508" max="10508" width="17" style="351" customWidth="1"/>
    <col min="10509" max="10509" width="19.28515625" style="351" customWidth="1"/>
    <col min="10510" max="10510" width="19.140625" style="351" customWidth="1"/>
    <col min="10511" max="10511" width="20.140625" style="351" customWidth="1"/>
    <col min="10512" max="10512" width="21.28515625" style="351" customWidth="1"/>
    <col min="10513" max="10514" width="10.7109375" style="351" customWidth="1"/>
    <col min="10515" max="10515" width="9.140625" style="351"/>
    <col min="10516" max="10516" width="12.85546875" style="351" customWidth="1"/>
    <col min="10517" max="10517" width="23.42578125" style="351" customWidth="1"/>
    <col min="10518" max="10519" width="9.140625" style="351"/>
    <col min="10520" max="10520" width="10.5703125" style="351" bestFit="1" customWidth="1"/>
    <col min="10521" max="10521" width="11.28515625" style="351" customWidth="1"/>
    <col min="10522" max="10752" width="9.140625" style="351"/>
    <col min="10753" max="10753" width="91.85546875" style="351" customWidth="1"/>
    <col min="10754" max="10754" width="21.28515625" style="351" customWidth="1"/>
    <col min="10755" max="10755" width="20" style="351" customWidth="1"/>
    <col min="10756" max="10756" width="17" style="351" customWidth="1"/>
    <col min="10757" max="10757" width="19" style="351" customWidth="1"/>
    <col min="10758" max="10758" width="17.28515625" style="351" customWidth="1"/>
    <col min="10759" max="10759" width="15" style="351" customWidth="1"/>
    <col min="10760" max="10760" width="17.140625" style="351" customWidth="1"/>
    <col min="10761" max="10761" width="24" style="351" customWidth="1"/>
    <col min="10762" max="10762" width="20.85546875" style="351" customWidth="1"/>
    <col min="10763" max="10763" width="20.140625" style="351" customWidth="1"/>
    <col min="10764" max="10764" width="17" style="351" customWidth="1"/>
    <col min="10765" max="10765" width="19.28515625" style="351" customWidth="1"/>
    <col min="10766" max="10766" width="19.140625" style="351" customWidth="1"/>
    <col min="10767" max="10767" width="20.140625" style="351" customWidth="1"/>
    <col min="10768" max="10768" width="21.28515625" style="351" customWidth="1"/>
    <col min="10769" max="10770" width="10.7109375" style="351" customWidth="1"/>
    <col min="10771" max="10771" width="9.140625" style="351"/>
    <col min="10772" max="10772" width="12.85546875" style="351" customWidth="1"/>
    <col min="10773" max="10773" width="23.42578125" style="351" customWidth="1"/>
    <col min="10774" max="10775" width="9.140625" style="351"/>
    <col min="10776" max="10776" width="10.5703125" style="351" bestFit="1" customWidth="1"/>
    <col min="10777" max="10777" width="11.28515625" style="351" customWidth="1"/>
    <col min="10778" max="11008" width="9.140625" style="351"/>
    <col min="11009" max="11009" width="91.85546875" style="351" customWidth="1"/>
    <col min="11010" max="11010" width="21.28515625" style="351" customWidth="1"/>
    <col min="11011" max="11011" width="20" style="351" customWidth="1"/>
    <col min="11012" max="11012" width="17" style="351" customWidth="1"/>
    <col min="11013" max="11013" width="19" style="351" customWidth="1"/>
    <col min="11014" max="11014" width="17.28515625" style="351" customWidth="1"/>
    <col min="11015" max="11015" width="15" style="351" customWidth="1"/>
    <col min="11016" max="11016" width="17.140625" style="351" customWidth="1"/>
    <col min="11017" max="11017" width="24" style="351" customWidth="1"/>
    <col min="11018" max="11018" width="20.85546875" style="351" customWidth="1"/>
    <col min="11019" max="11019" width="20.140625" style="351" customWidth="1"/>
    <col min="11020" max="11020" width="17" style="351" customWidth="1"/>
    <col min="11021" max="11021" width="19.28515625" style="351" customWidth="1"/>
    <col min="11022" max="11022" width="19.140625" style="351" customWidth="1"/>
    <col min="11023" max="11023" width="20.140625" style="351" customWidth="1"/>
    <col min="11024" max="11024" width="21.28515625" style="351" customWidth="1"/>
    <col min="11025" max="11026" width="10.7109375" style="351" customWidth="1"/>
    <col min="11027" max="11027" width="9.140625" style="351"/>
    <col min="11028" max="11028" width="12.85546875" style="351" customWidth="1"/>
    <col min="11029" max="11029" width="23.42578125" style="351" customWidth="1"/>
    <col min="11030" max="11031" width="9.140625" style="351"/>
    <col min="11032" max="11032" width="10.5703125" style="351" bestFit="1" customWidth="1"/>
    <col min="11033" max="11033" width="11.28515625" style="351" customWidth="1"/>
    <col min="11034" max="11264" width="9.140625" style="351"/>
    <col min="11265" max="11265" width="91.85546875" style="351" customWidth="1"/>
    <col min="11266" max="11266" width="21.28515625" style="351" customWidth="1"/>
    <col min="11267" max="11267" width="20" style="351" customWidth="1"/>
    <col min="11268" max="11268" width="17" style="351" customWidth="1"/>
    <col min="11269" max="11269" width="19" style="351" customWidth="1"/>
    <col min="11270" max="11270" width="17.28515625" style="351" customWidth="1"/>
    <col min="11271" max="11271" width="15" style="351" customWidth="1"/>
    <col min="11272" max="11272" width="17.140625" style="351" customWidth="1"/>
    <col min="11273" max="11273" width="24" style="351" customWidth="1"/>
    <col min="11274" max="11274" width="20.85546875" style="351" customWidth="1"/>
    <col min="11275" max="11275" width="20.140625" style="351" customWidth="1"/>
    <col min="11276" max="11276" width="17" style="351" customWidth="1"/>
    <col min="11277" max="11277" width="19.28515625" style="351" customWidth="1"/>
    <col min="11278" max="11278" width="19.140625" style="351" customWidth="1"/>
    <col min="11279" max="11279" width="20.140625" style="351" customWidth="1"/>
    <col min="11280" max="11280" width="21.28515625" style="351" customWidth="1"/>
    <col min="11281" max="11282" width="10.7109375" style="351" customWidth="1"/>
    <col min="11283" max="11283" width="9.140625" style="351"/>
    <col min="11284" max="11284" width="12.85546875" style="351" customWidth="1"/>
    <col min="11285" max="11285" width="23.42578125" style="351" customWidth="1"/>
    <col min="11286" max="11287" width="9.140625" style="351"/>
    <col min="11288" max="11288" width="10.5703125" style="351" bestFit="1" customWidth="1"/>
    <col min="11289" max="11289" width="11.28515625" style="351" customWidth="1"/>
    <col min="11290" max="11520" width="9.140625" style="351"/>
    <col min="11521" max="11521" width="91.85546875" style="351" customWidth="1"/>
    <col min="11522" max="11522" width="21.28515625" style="351" customWidth="1"/>
    <col min="11523" max="11523" width="20" style="351" customWidth="1"/>
    <col min="11524" max="11524" width="17" style="351" customWidth="1"/>
    <col min="11525" max="11525" width="19" style="351" customWidth="1"/>
    <col min="11526" max="11526" width="17.28515625" style="351" customWidth="1"/>
    <col min="11527" max="11527" width="15" style="351" customWidth="1"/>
    <col min="11528" max="11528" width="17.140625" style="351" customWidth="1"/>
    <col min="11529" max="11529" width="24" style="351" customWidth="1"/>
    <col min="11530" max="11530" width="20.85546875" style="351" customWidth="1"/>
    <col min="11531" max="11531" width="20.140625" style="351" customWidth="1"/>
    <col min="11532" max="11532" width="17" style="351" customWidth="1"/>
    <col min="11533" max="11533" width="19.28515625" style="351" customWidth="1"/>
    <col min="11534" max="11534" width="19.140625" style="351" customWidth="1"/>
    <col min="11535" max="11535" width="20.140625" style="351" customWidth="1"/>
    <col min="11536" max="11536" width="21.28515625" style="351" customWidth="1"/>
    <col min="11537" max="11538" width="10.7109375" style="351" customWidth="1"/>
    <col min="11539" max="11539" width="9.140625" style="351"/>
    <col min="11540" max="11540" width="12.85546875" style="351" customWidth="1"/>
    <col min="11541" max="11541" width="23.42578125" style="351" customWidth="1"/>
    <col min="11542" max="11543" width="9.140625" style="351"/>
    <col min="11544" max="11544" width="10.5703125" style="351" bestFit="1" customWidth="1"/>
    <col min="11545" max="11545" width="11.28515625" style="351" customWidth="1"/>
    <col min="11546" max="11776" width="9.140625" style="351"/>
    <col min="11777" max="11777" width="91.85546875" style="351" customWidth="1"/>
    <col min="11778" max="11778" width="21.28515625" style="351" customWidth="1"/>
    <col min="11779" max="11779" width="20" style="351" customWidth="1"/>
    <col min="11780" max="11780" width="17" style="351" customWidth="1"/>
    <col min="11781" max="11781" width="19" style="351" customWidth="1"/>
    <col min="11782" max="11782" width="17.28515625" style="351" customWidth="1"/>
    <col min="11783" max="11783" width="15" style="351" customWidth="1"/>
    <col min="11784" max="11784" width="17.140625" style="351" customWidth="1"/>
    <col min="11785" max="11785" width="24" style="351" customWidth="1"/>
    <col min="11786" max="11786" width="20.85546875" style="351" customWidth="1"/>
    <col min="11787" max="11787" width="20.140625" style="351" customWidth="1"/>
    <col min="11788" max="11788" width="17" style="351" customWidth="1"/>
    <col min="11789" max="11789" width="19.28515625" style="351" customWidth="1"/>
    <col min="11790" max="11790" width="19.140625" style="351" customWidth="1"/>
    <col min="11791" max="11791" width="20.140625" style="351" customWidth="1"/>
    <col min="11792" max="11792" width="21.28515625" style="351" customWidth="1"/>
    <col min="11793" max="11794" width="10.7109375" style="351" customWidth="1"/>
    <col min="11795" max="11795" width="9.140625" style="351"/>
    <col min="11796" max="11796" width="12.85546875" style="351" customWidth="1"/>
    <col min="11797" max="11797" width="23.42578125" style="351" customWidth="1"/>
    <col min="11798" max="11799" width="9.140625" style="351"/>
    <col min="11800" max="11800" width="10.5703125" style="351" bestFit="1" customWidth="1"/>
    <col min="11801" max="11801" width="11.28515625" style="351" customWidth="1"/>
    <col min="11802" max="12032" width="9.140625" style="351"/>
    <col min="12033" max="12033" width="91.85546875" style="351" customWidth="1"/>
    <col min="12034" max="12034" width="21.28515625" style="351" customWidth="1"/>
    <col min="12035" max="12035" width="20" style="351" customWidth="1"/>
    <col min="12036" max="12036" width="17" style="351" customWidth="1"/>
    <col min="12037" max="12037" width="19" style="351" customWidth="1"/>
    <col min="12038" max="12038" width="17.28515625" style="351" customWidth="1"/>
    <col min="12039" max="12039" width="15" style="351" customWidth="1"/>
    <col min="12040" max="12040" width="17.140625" style="351" customWidth="1"/>
    <col min="12041" max="12041" width="24" style="351" customWidth="1"/>
    <col min="12042" max="12042" width="20.85546875" style="351" customWidth="1"/>
    <col min="12043" max="12043" width="20.140625" style="351" customWidth="1"/>
    <col min="12044" max="12044" width="17" style="351" customWidth="1"/>
    <col min="12045" max="12045" width="19.28515625" style="351" customWidth="1"/>
    <col min="12046" max="12046" width="19.140625" style="351" customWidth="1"/>
    <col min="12047" max="12047" width="20.140625" style="351" customWidth="1"/>
    <col min="12048" max="12048" width="21.28515625" style="351" customWidth="1"/>
    <col min="12049" max="12050" width="10.7109375" style="351" customWidth="1"/>
    <col min="12051" max="12051" width="9.140625" style="351"/>
    <col min="12052" max="12052" width="12.85546875" style="351" customWidth="1"/>
    <col min="12053" max="12053" width="23.42578125" style="351" customWidth="1"/>
    <col min="12054" max="12055" width="9.140625" style="351"/>
    <col min="12056" max="12056" width="10.5703125" style="351" bestFit="1" customWidth="1"/>
    <col min="12057" max="12057" width="11.28515625" style="351" customWidth="1"/>
    <col min="12058" max="12288" width="9.140625" style="351"/>
    <col min="12289" max="12289" width="91.85546875" style="351" customWidth="1"/>
    <col min="12290" max="12290" width="21.28515625" style="351" customWidth="1"/>
    <col min="12291" max="12291" width="20" style="351" customWidth="1"/>
    <col min="12292" max="12292" width="17" style="351" customWidth="1"/>
    <col min="12293" max="12293" width="19" style="351" customWidth="1"/>
    <col min="12294" max="12294" width="17.28515625" style="351" customWidth="1"/>
    <col min="12295" max="12295" width="15" style="351" customWidth="1"/>
    <col min="12296" max="12296" width="17.140625" style="351" customWidth="1"/>
    <col min="12297" max="12297" width="24" style="351" customWidth="1"/>
    <col min="12298" max="12298" width="20.85546875" style="351" customWidth="1"/>
    <col min="12299" max="12299" width="20.140625" style="351" customWidth="1"/>
    <col min="12300" max="12300" width="17" style="351" customWidth="1"/>
    <col min="12301" max="12301" width="19.28515625" style="351" customWidth="1"/>
    <col min="12302" max="12302" width="19.140625" style="351" customWidth="1"/>
    <col min="12303" max="12303" width="20.140625" style="351" customWidth="1"/>
    <col min="12304" max="12304" width="21.28515625" style="351" customWidth="1"/>
    <col min="12305" max="12306" width="10.7109375" style="351" customWidth="1"/>
    <col min="12307" max="12307" width="9.140625" style="351"/>
    <col min="12308" max="12308" width="12.85546875" style="351" customWidth="1"/>
    <col min="12309" max="12309" width="23.42578125" style="351" customWidth="1"/>
    <col min="12310" max="12311" width="9.140625" style="351"/>
    <col min="12312" max="12312" width="10.5703125" style="351" bestFit="1" customWidth="1"/>
    <col min="12313" max="12313" width="11.28515625" style="351" customWidth="1"/>
    <col min="12314" max="12544" width="9.140625" style="351"/>
    <col min="12545" max="12545" width="91.85546875" style="351" customWidth="1"/>
    <col min="12546" max="12546" width="21.28515625" style="351" customWidth="1"/>
    <col min="12547" max="12547" width="20" style="351" customWidth="1"/>
    <col min="12548" max="12548" width="17" style="351" customWidth="1"/>
    <col min="12549" max="12549" width="19" style="351" customWidth="1"/>
    <col min="12550" max="12550" width="17.28515625" style="351" customWidth="1"/>
    <col min="12551" max="12551" width="15" style="351" customWidth="1"/>
    <col min="12552" max="12552" width="17.140625" style="351" customWidth="1"/>
    <col min="12553" max="12553" width="24" style="351" customWidth="1"/>
    <col min="12554" max="12554" width="20.85546875" style="351" customWidth="1"/>
    <col min="12555" max="12555" width="20.140625" style="351" customWidth="1"/>
    <col min="12556" max="12556" width="17" style="351" customWidth="1"/>
    <col min="12557" max="12557" width="19.28515625" style="351" customWidth="1"/>
    <col min="12558" max="12558" width="19.140625" style="351" customWidth="1"/>
    <col min="12559" max="12559" width="20.140625" style="351" customWidth="1"/>
    <col min="12560" max="12560" width="21.28515625" style="351" customWidth="1"/>
    <col min="12561" max="12562" width="10.7109375" style="351" customWidth="1"/>
    <col min="12563" max="12563" width="9.140625" style="351"/>
    <col min="12564" max="12564" width="12.85546875" style="351" customWidth="1"/>
    <col min="12565" max="12565" width="23.42578125" style="351" customWidth="1"/>
    <col min="12566" max="12567" width="9.140625" style="351"/>
    <col min="12568" max="12568" width="10.5703125" style="351" bestFit="1" customWidth="1"/>
    <col min="12569" max="12569" width="11.28515625" style="351" customWidth="1"/>
    <col min="12570" max="12800" width="9.140625" style="351"/>
    <col min="12801" max="12801" width="91.85546875" style="351" customWidth="1"/>
    <col min="12802" max="12802" width="21.28515625" style="351" customWidth="1"/>
    <col min="12803" max="12803" width="20" style="351" customWidth="1"/>
    <col min="12804" max="12804" width="17" style="351" customWidth="1"/>
    <col min="12805" max="12805" width="19" style="351" customWidth="1"/>
    <col min="12806" max="12806" width="17.28515625" style="351" customWidth="1"/>
    <col min="12807" max="12807" width="15" style="351" customWidth="1"/>
    <col min="12808" max="12808" width="17.140625" style="351" customWidth="1"/>
    <col min="12809" max="12809" width="24" style="351" customWidth="1"/>
    <col min="12810" max="12810" width="20.85546875" style="351" customWidth="1"/>
    <col min="12811" max="12811" width="20.140625" style="351" customWidth="1"/>
    <col min="12812" max="12812" width="17" style="351" customWidth="1"/>
    <col min="12813" max="12813" width="19.28515625" style="351" customWidth="1"/>
    <col min="12814" max="12814" width="19.140625" style="351" customWidth="1"/>
    <col min="12815" max="12815" width="20.140625" style="351" customWidth="1"/>
    <col min="12816" max="12816" width="21.28515625" style="351" customWidth="1"/>
    <col min="12817" max="12818" width="10.7109375" style="351" customWidth="1"/>
    <col min="12819" max="12819" width="9.140625" style="351"/>
    <col min="12820" max="12820" width="12.85546875" style="351" customWidth="1"/>
    <col min="12821" max="12821" width="23.42578125" style="351" customWidth="1"/>
    <col min="12822" max="12823" width="9.140625" style="351"/>
    <col min="12824" max="12824" width="10.5703125" style="351" bestFit="1" customWidth="1"/>
    <col min="12825" max="12825" width="11.28515625" style="351" customWidth="1"/>
    <col min="12826" max="13056" width="9.140625" style="351"/>
    <col min="13057" max="13057" width="91.85546875" style="351" customWidth="1"/>
    <col min="13058" max="13058" width="21.28515625" style="351" customWidth="1"/>
    <col min="13059" max="13059" width="20" style="351" customWidth="1"/>
    <col min="13060" max="13060" width="17" style="351" customWidth="1"/>
    <col min="13061" max="13061" width="19" style="351" customWidth="1"/>
    <col min="13062" max="13062" width="17.28515625" style="351" customWidth="1"/>
    <col min="13063" max="13063" width="15" style="351" customWidth="1"/>
    <col min="13064" max="13064" width="17.140625" style="351" customWidth="1"/>
    <col min="13065" max="13065" width="24" style="351" customWidth="1"/>
    <col min="13066" max="13066" width="20.85546875" style="351" customWidth="1"/>
    <col min="13067" max="13067" width="20.140625" style="351" customWidth="1"/>
    <col min="13068" max="13068" width="17" style="351" customWidth="1"/>
    <col min="13069" max="13069" width="19.28515625" style="351" customWidth="1"/>
    <col min="13070" max="13070" width="19.140625" style="351" customWidth="1"/>
    <col min="13071" max="13071" width="20.140625" style="351" customWidth="1"/>
    <col min="13072" max="13072" width="21.28515625" style="351" customWidth="1"/>
    <col min="13073" max="13074" width="10.7109375" style="351" customWidth="1"/>
    <col min="13075" max="13075" width="9.140625" style="351"/>
    <col min="13076" max="13076" width="12.85546875" style="351" customWidth="1"/>
    <col min="13077" max="13077" width="23.42578125" style="351" customWidth="1"/>
    <col min="13078" max="13079" width="9.140625" style="351"/>
    <col min="13080" max="13080" width="10.5703125" style="351" bestFit="1" customWidth="1"/>
    <col min="13081" max="13081" width="11.28515625" style="351" customWidth="1"/>
    <col min="13082" max="13312" width="9.140625" style="351"/>
    <col min="13313" max="13313" width="91.85546875" style="351" customWidth="1"/>
    <col min="13314" max="13314" width="21.28515625" style="351" customWidth="1"/>
    <col min="13315" max="13315" width="20" style="351" customWidth="1"/>
    <col min="13316" max="13316" width="17" style="351" customWidth="1"/>
    <col min="13317" max="13317" width="19" style="351" customWidth="1"/>
    <col min="13318" max="13318" width="17.28515625" style="351" customWidth="1"/>
    <col min="13319" max="13319" width="15" style="351" customWidth="1"/>
    <col min="13320" max="13320" width="17.140625" style="351" customWidth="1"/>
    <col min="13321" max="13321" width="24" style="351" customWidth="1"/>
    <col min="13322" max="13322" width="20.85546875" style="351" customWidth="1"/>
    <col min="13323" max="13323" width="20.140625" style="351" customWidth="1"/>
    <col min="13324" max="13324" width="17" style="351" customWidth="1"/>
    <col min="13325" max="13325" width="19.28515625" style="351" customWidth="1"/>
    <col min="13326" max="13326" width="19.140625" style="351" customWidth="1"/>
    <col min="13327" max="13327" width="20.140625" style="351" customWidth="1"/>
    <col min="13328" max="13328" width="21.28515625" style="351" customWidth="1"/>
    <col min="13329" max="13330" width="10.7109375" style="351" customWidth="1"/>
    <col min="13331" max="13331" width="9.140625" style="351"/>
    <col min="13332" max="13332" width="12.85546875" style="351" customWidth="1"/>
    <col min="13333" max="13333" width="23.42578125" style="351" customWidth="1"/>
    <col min="13334" max="13335" width="9.140625" style="351"/>
    <col min="13336" max="13336" width="10.5703125" style="351" bestFit="1" customWidth="1"/>
    <col min="13337" max="13337" width="11.28515625" style="351" customWidth="1"/>
    <col min="13338" max="13568" width="9.140625" style="351"/>
    <col min="13569" max="13569" width="91.85546875" style="351" customWidth="1"/>
    <col min="13570" max="13570" width="21.28515625" style="351" customWidth="1"/>
    <col min="13571" max="13571" width="20" style="351" customWidth="1"/>
    <col min="13572" max="13572" width="17" style="351" customWidth="1"/>
    <col min="13573" max="13573" width="19" style="351" customWidth="1"/>
    <col min="13574" max="13574" width="17.28515625" style="351" customWidth="1"/>
    <col min="13575" max="13575" width="15" style="351" customWidth="1"/>
    <col min="13576" max="13576" width="17.140625" style="351" customWidth="1"/>
    <col min="13577" max="13577" width="24" style="351" customWidth="1"/>
    <col min="13578" max="13578" width="20.85546875" style="351" customWidth="1"/>
    <col min="13579" max="13579" width="20.140625" style="351" customWidth="1"/>
    <col min="13580" max="13580" width="17" style="351" customWidth="1"/>
    <col min="13581" max="13581" width="19.28515625" style="351" customWidth="1"/>
    <col min="13582" max="13582" width="19.140625" style="351" customWidth="1"/>
    <col min="13583" max="13583" width="20.140625" style="351" customWidth="1"/>
    <col min="13584" max="13584" width="21.28515625" style="351" customWidth="1"/>
    <col min="13585" max="13586" width="10.7109375" style="351" customWidth="1"/>
    <col min="13587" max="13587" width="9.140625" style="351"/>
    <col min="13588" max="13588" width="12.85546875" style="351" customWidth="1"/>
    <col min="13589" max="13589" width="23.42578125" style="351" customWidth="1"/>
    <col min="13590" max="13591" width="9.140625" style="351"/>
    <col min="13592" max="13592" width="10.5703125" style="351" bestFit="1" customWidth="1"/>
    <col min="13593" max="13593" width="11.28515625" style="351" customWidth="1"/>
    <col min="13594" max="13824" width="9.140625" style="351"/>
    <col min="13825" max="13825" width="91.85546875" style="351" customWidth="1"/>
    <col min="13826" max="13826" width="21.28515625" style="351" customWidth="1"/>
    <col min="13827" max="13827" width="20" style="351" customWidth="1"/>
    <col min="13828" max="13828" width="17" style="351" customWidth="1"/>
    <col min="13829" max="13829" width="19" style="351" customWidth="1"/>
    <col min="13830" max="13830" width="17.28515625" style="351" customWidth="1"/>
    <col min="13831" max="13831" width="15" style="351" customWidth="1"/>
    <col min="13832" max="13832" width="17.140625" style="351" customWidth="1"/>
    <col min="13833" max="13833" width="24" style="351" customWidth="1"/>
    <col min="13834" max="13834" width="20.85546875" style="351" customWidth="1"/>
    <col min="13835" max="13835" width="20.140625" style="351" customWidth="1"/>
    <col min="13836" max="13836" width="17" style="351" customWidth="1"/>
    <col min="13837" max="13837" width="19.28515625" style="351" customWidth="1"/>
    <col min="13838" max="13838" width="19.140625" style="351" customWidth="1"/>
    <col min="13839" max="13839" width="20.140625" style="351" customWidth="1"/>
    <col min="13840" max="13840" width="21.28515625" style="351" customWidth="1"/>
    <col min="13841" max="13842" width="10.7109375" style="351" customWidth="1"/>
    <col min="13843" max="13843" width="9.140625" style="351"/>
    <col min="13844" max="13844" width="12.85546875" style="351" customWidth="1"/>
    <col min="13845" max="13845" width="23.42578125" style="351" customWidth="1"/>
    <col min="13846" max="13847" width="9.140625" style="351"/>
    <col min="13848" max="13848" width="10.5703125" style="351" bestFit="1" customWidth="1"/>
    <col min="13849" max="13849" width="11.28515625" style="351" customWidth="1"/>
    <col min="13850" max="14080" width="9.140625" style="351"/>
    <col min="14081" max="14081" width="91.85546875" style="351" customWidth="1"/>
    <col min="14082" max="14082" width="21.28515625" style="351" customWidth="1"/>
    <col min="14083" max="14083" width="20" style="351" customWidth="1"/>
    <col min="14084" max="14084" width="17" style="351" customWidth="1"/>
    <col min="14085" max="14085" width="19" style="351" customWidth="1"/>
    <col min="14086" max="14086" width="17.28515625" style="351" customWidth="1"/>
    <col min="14087" max="14087" width="15" style="351" customWidth="1"/>
    <col min="14088" max="14088" width="17.140625" style="351" customWidth="1"/>
    <col min="14089" max="14089" width="24" style="351" customWidth="1"/>
    <col min="14090" max="14090" width="20.85546875" style="351" customWidth="1"/>
    <col min="14091" max="14091" width="20.140625" style="351" customWidth="1"/>
    <col min="14092" max="14092" width="17" style="351" customWidth="1"/>
    <col min="14093" max="14093" width="19.28515625" style="351" customWidth="1"/>
    <col min="14094" max="14094" width="19.140625" style="351" customWidth="1"/>
    <col min="14095" max="14095" width="20.140625" style="351" customWidth="1"/>
    <col min="14096" max="14096" width="21.28515625" style="351" customWidth="1"/>
    <col min="14097" max="14098" width="10.7109375" style="351" customWidth="1"/>
    <col min="14099" max="14099" width="9.140625" style="351"/>
    <col min="14100" max="14100" width="12.85546875" style="351" customWidth="1"/>
    <col min="14101" max="14101" width="23.42578125" style="351" customWidth="1"/>
    <col min="14102" max="14103" width="9.140625" style="351"/>
    <col min="14104" max="14104" width="10.5703125" style="351" bestFit="1" customWidth="1"/>
    <col min="14105" max="14105" width="11.28515625" style="351" customWidth="1"/>
    <col min="14106" max="14336" width="9.140625" style="351"/>
    <col min="14337" max="14337" width="91.85546875" style="351" customWidth="1"/>
    <col min="14338" max="14338" width="21.28515625" style="351" customWidth="1"/>
    <col min="14339" max="14339" width="20" style="351" customWidth="1"/>
    <col min="14340" max="14340" width="17" style="351" customWidth="1"/>
    <col min="14341" max="14341" width="19" style="351" customWidth="1"/>
    <col min="14342" max="14342" width="17.28515625" style="351" customWidth="1"/>
    <col min="14343" max="14343" width="15" style="351" customWidth="1"/>
    <col min="14344" max="14344" width="17.140625" style="351" customWidth="1"/>
    <col min="14345" max="14345" width="24" style="351" customWidth="1"/>
    <col min="14346" max="14346" width="20.85546875" style="351" customWidth="1"/>
    <col min="14347" max="14347" width="20.140625" style="351" customWidth="1"/>
    <col min="14348" max="14348" width="17" style="351" customWidth="1"/>
    <col min="14349" max="14349" width="19.28515625" style="351" customWidth="1"/>
    <col min="14350" max="14350" width="19.140625" style="351" customWidth="1"/>
    <col min="14351" max="14351" width="20.140625" style="351" customWidth="1"/>
    <col min="14352" max="14352" width="21.28515625" style="351" customWidth="1"/>
    <col min="14353" max="14354" width="10.7109375" style="351" customWidth="1"/>
    <col min="14355" max="14355" width="9.140625" style="351"/>
    <col min="14356" max="14356" width="12.85546875" style="351" customWidth="1"/>
    <col min="14357" max="14357" width="23.42578125" style="351" customWidth="1"/>
    <col min="14358" max="14359" width="9.140625" style="351"/>
    <col min="14360" max="14360" width="10.5703125" style="351" bestFit="1" customWidth="1"/>
    <col min="14361" max="14361" width="11.28515625" style="351" customWidth="1"/>
    <col min="14362" max="14592" width="9.140625" style="351"/>
    <col min="14593" max="14593" width="91.85546875" style="351" customWidth="1"/>
    <col min="14594" max="14594" width="21.28515625" style="351" customWidth="1"/>
    <col min="14595" max="14595" width="20" style="351" customWidth="1"/>
    <col min="14596" max="14596" width="17" style="351" customWidth="1"/>
    <col min="14597" max="14597" width="19" style="351" customWidth="1"/>
    <col min="14598" max="14598" width="17.28515625" style="351" customWidth="1"/>
    <col min="14599" max="14599" width="15" style="351" customWidth="1"/>
    <col min="14600" max="14600" width="17.140625" style="351" customWidth="1"/>
    <col min="14601" max="14601" width="24" style="351" customWidth="1"/>
    <col min="14602" max="14602" width="20.85546875" style="351" customWidth="1"/>
    <col min="14603" max="14603" width="20.140625" style="351" customWidth="1"/>
    <col min="14604" max="14604" width="17" style="351" customWidth="1"/>
    <col min="14605" max="14605" width="19.28515625" style="351" customWidth="1"/>
    <col min="14606" max="14606" width="19.140625" style="351" customWidth="1"/>
    <col min="14607" max="14607" width="20.140625" style="351" customWidth="1"/>
    <col min="14608" max="14608" width="21.28515625" style="351" customWidth="1"/>
    <col min="14609" max="14610" width="10.7109375" style="351" customWidth="1"/>
    <col min="14611" max="14611" width="9.140625" style="351"/>
    <col min="14612" max="14612" width="12.85546875" style="351" customWidth="1"/>
    <col min="14613" max="14613" width="23.42578125" style="351" customWidth="1"/>
    <col min="14614" max="14615" width="9.140625" style="351"/>
    <col min="14616" max="14616" width="10.5703125" style="351" bestFit="1" customWidth="1"/>
    <col min="14617" max="14617" width="11.28515625" style="351" customWidth="1"/>
    <col min="14618" max="14848" width="9.140625" style="351"/>
    <col min="14849" max="14849" width="91.85546875" style="351" customWidth="1"/>
    <col min="14850" max="14850" width="21.28515625" style="351" customWidth="1"/>
    <col min="14851" max="14851" width="20" style="351" customWidth="1"/>
    <col min="14852" max="14852" width="17" style="351" customWidth="1"/>
    <col min="14853" max="14853" width="19" style="351" customWidth="1"/>
    <col min="14854" max="14854" width="17.28515625" style="351" customWidth="1"/>
    <col min="14855" max="14855" width="15" style="351" customWidth="1"/>
    <col min="14856" max="14856" width="17.140625" style="351" customWidth="1"/>
    <col min="14857" max="14857" width="24" style="351" customWidth="1"/>
    <col min="14858" max="14858" width="20.85546875" style="351" customWidth="1"/>
    <col min="14859" max="14859" width="20.140625" style="351" customWidth="1"/>
    <col min="14860" max="14860" width="17" style="351" customWidth="1"/>
    <col min="14861" max="14861" width="19.28515625" style="351" customWidth="1"/>
    <col min="14862" max="14862" width="19.140625" style="351" customWidth="1"/>
    <col min="14863" max="14863" width="20.140625" style="351" customWidth="1"/>
    <col min="14864" max="14864" width="21.28515625" style="351" customWidth="1"/>
    <col min="14865" max="14866" width="10.7109375" style="351" customWidth="1"/>
    <col min="14867" max="14867" width="9.140625" style="351"/>
    <col min="14868" max="14868" width="12.85546875" style="351" customWidth="1"/>
    <col min="14869" max="14869" width="23.42578125" style="351" customWidth="1"/>
    <col min="14870" max="14871" width="9.140625" style="351"/>
    <col min="14872" max="14872" width="10.5703125" style="351" bestFit="1" customWidth="1"/>
    <col min="14873" max="14873" width="11.28515625" style="351" customWidth="1"/>
    <col min="14874" max="15104" width="9.140625" style="351"/>
    <col min="15105" max="15105" width="91.85546875" style="351" customWidth="1"/>
    <col min="15106" max="15106" width="21.28515625" style="351" customWidth="1"/>
    <col min="15107" max="15107" width="20" style="351" customWidth="1"/>
    <col min="15108" max="15108" width="17" style="351" customWidth="1"/>
    <col min="15109" max="15109" width="19" style="351" customWidth="1"/>
    <col min="15110" max="15110" width="17.28515625" style="351" customWidth="1"/>
    <col min="15111" max="15111" width="15" style="351" customWidth="1"/>
    <col min="15112" max="15112" width="17.140625" style="351" customWidth="1"/>
    <col min="15113" max="15113" width="24" style="351" customWidth="1"/>
    <col min="15114" max="15114" width="20.85546875" style="351" customWidth="1"/>
    <col min="15115" max="15115" width="20.140625" style="351" customWidth="1"/>
    <col min="15116" max="15116" width="17" style="351" customWidth="1"/>
    <col min="15117" max="15117" width="19.28515625" style="351" customWidth="1"/>
    <col min="15118" max="15118" width="19.140625" style="351" customWidth="1"/>
    <col min="15119" max="15119" width="20.140625" style="351" customWidth="1"/>
    <col min="15120" max="15120" width="21.28515625" style="351" customWidth="1"/>
    <col min="15121" max="15122" width="10.7109375" style="351" customWidth="1"/>
    <col min="15123" max="15123" width="9.140625" style="351"/>
    <col min="15124" max="15124" width="12.85546875" style="351" customWidth="1"/>
    <col min="15125" max="15125" width="23.42578125" style="351" customWidth="1"/>
    <col min="15126" max="15127" width="9.140625" style="351"/>
    <col min="15128" max="15128" width="10.5703125" style="351" bestFit="1" customWidth="1"/>
    <col min="15129" max="15129" width="11.28515625" style="351" customWidth="1"/>
    <col min="15130" max="15360" width="9.140625" style="351"/>
    <col min="15361" max="15361" width="91.85546875" style="351" customWidth="1"/>
    <col min="15362" max="15362" width="21.28515625" style="351" customWidth="1"/>
    <col min="15363" max="15363" width="20" style="351" customWidth="1"/>
    <col min="15364" max="15364" width="17" style="351" customWidth="1"/>
    <col min="15365" max="15365" width="19" style="351" customWidth="1"/>
    <col min="15366" max="15366" width="17.28515625" style="351" customWidth="1"/>
    <col min="15367" max="15367" width="15" style="351" customWidth="1"/>
    <col min="15368" max="15368" width="17.140625" style="351" customWidth="1"/>
    <col min="15369" max="15369" width="24" style="351" customWidth="1"/>
    <col min="15370" max="15370" width="20.85546875" style="351" customWidth="1"/>
    <col min="15371" max="15371" width="20.140625" style="351" customWidth="1"/>
    <col min="15372" max="15372" width="17" style="351" customWidth="1"/>
    <col min="15373" max="15373" width="19.28515625" style="351" customWidth="1"/>
    <col min="15374" max="15374" width="19.140625" style="351" customWidth="1"/>
    <col min="15375" max="15375" width="20.140625" style="351" customWidth="1"/>
    <col min="15376" max="15376" width="21.28515625" style="351" customWidth="1"/>
    <col min="15377" max="15378" width="10.7109375" style="351" customWidth="1"/>
    <col min="15379" max="15379" width="9.140625" style="351"/>
    <col min="15380" max="15380" width="12.85546875" style="351" customWidth="1"/>
    <col min="15381" max="15381" width="23.42578125" style="351" customWidth="1"/>
    <col min="15382" max="15383" width="9.140625" style="351"/>
    <col min="15384" max="15384" width="10.5703125" style="351" bestFit="1" customWidth="1"/>
    <col min="15385" max="15385" width="11.28515625" style="351" customWidth="1"/>
    <col min="15386" max="15616" width="9.140625" style="351"/>
    <col min="15617" max="15617" width="91.85546875" style="351" customWidth="1"/>
    <col min="15618" max="15618" width="21.28515625" style="351" customWidth="1"/>
    <col min="15619" max="15619" width="20" style="351" customWidth="1"/>
    <col min="15620" max="15620" width="17" style="351" customWidth="1"/>
    <col min="15621" max="15621" width="19" style="351" customWidth="1"/>
    <col min="15622" max="15622" width="17.28515625" style="351" customWidth="1"/>
    <col min="15623" max="15623" width="15" style="351" customWidth="1"/>
    <col min="15624" max="15624" width="17.140625" style="351" customWidth="1"/>
    <col min="15625" max="15625" width="24" style="351" customWidth="1"/>
    <col min="15626" max="15626" width="20.85546875" style="351" customWidth="1"/>
    <col min="15627" max="15627" width="20.140625" style="351" customWidth="1"/>
    <col min="15628" max="15628" width="17" style="351" customWidth="1"/>
    <col min="15629" max="15629" width="19.28515625" style="351" customWidth="1"/>
    <col min="15630" max="15630" width="19.140625" style="351" customWidth="1"/>
    <col min="15631" max="15631" width="20.140625" style="351" customWidth="1"/>
    <col min="15632" max="15632" width="21.28515625" style="351" customWidth="1"/>
    <col min="15633" max="15634" width="10.7109375" style="351" customWidth="1"/>
    <col min="15635" max="15635" width="9.140625" style="351"/>
    <col min="15636" max="15636" width="12.85546875" style="351" customWidth="1"/>
    <col min="15637" max="15637" width="23.42578125" style="351" customWidth="1"/>
    <col min="15638" max="15639" width="9.140625" style="351"/>
    <col min="15640" max="15640" width="10.5703125" style="351" bestFit="1" customWidth="1"/>
    <col min="15641" max="15641" width="11.28515625" style="351" customWidth="1"/>
    <col min="15642" max="15872" width="9.140625" style="351"/>
    <col min="15873" max="15873" width="91.85546875" style="351" customWidth="1"/>
    <col min="15874" max="15874" width="21.28515625" style="351" customWidth="1"/>
    <col min="15875" max="15875" width="20" style="351" customWidth="1"/>
    <col min="15876" max="15876" width="17" style="351" customWidth="1"/>
    <col min="15877" max="15877" width="19" style="351" customWidth="1"/>
    <col min="15878" max="15878" width="17.28515625" style="351" customWidth="1"/>
    <col min="15879" max="15879" width="15" style="351" customWidth="1"/>
    <col min="15880" max="15880" width="17.140625" style="351" customWidth="1"/>
    <col min="15881" max="15881" width="24" style="351" customWidth="1"/>
    <col min="15882" max="15882" width="20.85546875" style="351" customWidth="1"/>
    <col min="15883" max="15883" width="20.140625" style="351" customWidth="1"/>
    <col min="15884" max="15884" width="17" style="351" customWidth="1"/>
    <col min="15885" max="15885" width="19.28515625" style="351" customWidth="1"/>
    <col min="15886" max="15886" width="19.140625" style="351" customWidth="1"/>
    <col min="15887" max="15887" width="20.140625" style="351" customWidth="1"/>
    <col min="15888" max="15888" width="21.28515625" style="351" customWidth="1"/>
    <col min="15889" max="15890" width="10.7109375" style="351" customWidth="1"/>
    <col min="15891" max="15891" width="9.140625" style="351"/>
    <col min="15892" max="15892" width="12.85546875" style="351" customWidth="1"/>
    <col min="15893" max="15893" width="23.42578125" style="351" customWidth="1"/>
    <col min="15894" max="15895" width="9.140625" style="351"/>
    <col min="15896" max="15896" width="10.5703125" style="351" bestFit="1" customWidth="1"/>
    <col min="15897" max="15897" width="11.28515625" style="351" customWidth="1"/>
    <col min="15898" max="16128" width="9.140625" style="351"/>
    <col min="16129" max="16129" width="91.85546875" style="351" customWidth="1"/>
    <col min="16130" max="16130" width="21.28515625" style="351" customWidth="1"/>
    <col min="16131" max="16131" width="20" style="351" customWidth="1"/>
    <col min="16132" max="16132" width="17" style="351" customWidth="1"/>
    <col min="16133" max="16133" width="19" style="351" customWidth="1"/>
    <col min="16134" max="16134" width="17.28515625" style="351" customWidth="1"/>
    <col min="16135" max="16135" width="15" style="351" customWidth="1"/>
    <col min="16136" max="16136" width="17.140625" style="351" customWidth="1"/>
    <col min="16137" max="16137" width="24" style="351" customWidth="1"/>
    <col min="16138" max="16138" width="20.85546875" style="351" customWidth="1"/>
    <col min="16139" max="16139" width="20.140625" style="351" customWidth="1"/>
    <col min="16140" max="16140" width="17" style="351" customWidth="1"/>
    <col min="16141" max="16141" width="19.28515625" style="351" customWidth="1"/>
    <col min="16142" max="16142" width="19.140625" style="351" customWidth="1"/>
    <col min="16143" max="16143" width="20.140625" style="351" customWidth="1"/>
    <col min="16144" max="16144" width="21.28515625" style="351" customWidth="1"/>
    <col min="16145" max="16146" width="10.7109375" style="351" customWidth="1"/>
    <col min="16147" max="16147" width="9.140625" style="351"/>
    <col min="16148" max="16148" width="12.85546875" style="351" customWidth="1"/>
    <col min="16149" max="16149" width="23.42578125" style="351" customWidth="1"/>
    <col min="16150" max="16151" width="9.140625" style="351"/>
    <col min="16152" max="16152" width="10.5703125" style="351" bestFit="1" customWidth="1"/>
    <col min="16153" max="16153" width="11.28515625" style="351" customWidth="1"/>
    <col min="16154" max="16384" width="9.140625" style="351"/>
  </cols>
  <sheetData>
    <row r="1" spans="1:42" ht="14.25" customHeight="1" x14ac:dyDescent="0.35">
      <c r="A1" s="1257"/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350"/>
      <c r="R1" s="350"/>
      <c r="S1" s="350"/>
      <c r="T1" s="350"/>
    </row>
    <row r="2" spans="1:42" ht="27" customHeight="1" x14ac:dyDescent="0.35">
      <c r="A2" s="1258" t="s">
        <v>75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</row>
    <row r="3" spans="1:42" ht="42" customHeight="1" x14ac:dyDescent="0.35">
      <c r="A3" s="1260" t="s">
        <v>95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954"/>
      <c r="R3" s="954"/>
    </row>
    <row r="4" spans="1:42" ht="10.5" customHeight="1" thickBot="1" x14ac:dyDescent="0.4">
      <c r="A4" s="353"/>
    </row>
    <row r="5" spans="1:42" ht="57.75" customHeight="1" thickBot="1" x14ac:dyDescent="0.4">
      <c r="A5" s="1261" t="s">
        <v>7</v>
      </c>
      <c r="B5" s="1263" t="s">
        <v>0</v>
      </c>
      <c r="C5" s="1264"/>
      <c r="D5" s="1265"/>
      <c r="E5" s="1263" t="s">
        <v>1</v>
      </c>
      <c r="F5" s="1264"/>
      <c r="G5" s="1265"/>
      <c r="H5" s="1263" t="s">
        <v>2</v>
      </c>
      <c r="I5" s="1264"/>
      <c r="J5" s="1265"/>
      <c r="K5" s="1263" t="s">
        <v>3</v>
      </c>
      <c r="L5" s="1264"/>
      <c r="M5" s="1265"/>
      <c r="N5" s="1254" t="s">
        <v>22</v>
      </c>
      <c r="O5" s="1255"/>
      <c r="P5" s="1256"/>
      <c r="Q5" s="354"/>
      <c r="R5" s="354"/>
    </row>
    <row r="6" spans="1:42" ht="63.75" customHeight="1" thickBot="1" x14ac:dyDescent="0.4">
      <c r="A6" s="1262"/>
      <c r="B6" s="732" t="s">
        <v>16</v>
      </c>
      <c r="C6" s="732" t="s">
        <v>17</v>
      </c>
      <c r="D6" s="733" t="s">
        <v>4</v>
      </c>
      <c r="E6" s="732" t="s">
        <v>16</v>
      </c>
      <c r="F6" s="732" t="s">
        <v>17</v>
      </c>
      <c r="G6" s="733" t="s">
        <v>4</v>
      </c>
      <c r="H6" s="732" t="s">
        <v>16</v>
      </c>
      <c r="I6" s="732" t="s">
        <v>17</v>
      </c>
      <c r="J6" s="733" t="s">
        <v>4</v>
      </c>
      <c r="K6" s="732" t="s">
        <v>16</v>
      </c>
      <c r="L6" s="732" t="s">
        <v>17</v>
      </c>
      <c r="M6" s="733" t="s">
        <v>4</v>
      </c>
      <c r="N6" s="732" t="s">
        <v>16</v>
      </c>
      <c r="O6" s="732" t="s">
        <v>17</v>
      </c>
      <c r="P6" s="520" t="s">
        <v>4</v>
      </c>
      <c r="Q6" s="354"/>
      <c r="R6" s="354"/>
    </row>
    <row r="7" spans="1:42" ht="48.75" customHeight="1" thickBot="1" x14ac:dyDescent="0.4">
      <c r="A7" s="734" t="s">
        <v>13</v>
      </c>
      <c r="B7" s="735"/>
      <c r="C7" s="736"/>
      <c r="D7" s="737"/>
      <c r="E7" s="738"/>
      <c r="F7" s="736"/>
      <c r="G7" s="739"/>
      <c r="H7" s="735"/>
      <c r="I7" s="736"/>
      <c r="J7" s="737"/>
      <c r="K7" s="738"/>
      <c r="L7" s="736"/>
      <c r="M7" s="739"/>
      <c r="N7" s="740"/>
      <c r="O7" s="736"/>
      <c r="P7" s="741"/>
      <c r="Q7" s="354"/>
      <c r="R7" s="354"/>
    </row>
    <row r="8" spans="1:42" ht="40.5" customHeight="1" thickBot="1" x14ac:dyDescent="0.4">
      <c r="A8" s="771" t="s">
        <v>51</v>
      </c>
      <c r="B8" s="742">
        <f>B14+B13+B12+B9+B10+B11</f>
        <v>10</v>
      </c>
      <c r="C8" s="743">
        <f>C14+C13+C12+C9+C10+C11</f>
        <v>31</v>
      </c>
      <c r="D8" s="744">
        <f>D14+D13+D12+D9+D10+D11</f>
        <v>41</v>
      </c>
      <c r="E8" s="745">
        <f>E9+E10+E11+E12+E13+E14</f>
        <v>7</v>
      </c>
      <c r="F8" s="745">
        <f>F9+F10+F11+F12+F13+F14</f>
        <v>26</v>
      </c>
      <c r="G8" s="746">
        <f>G9+G10+G11+G12+G13+G14</f>
        <v>33</v>
      </c>
      <c r="H8" s="742">
        <f>H14+H13+H12+H9+H10+H11</f>
        <v>51</v>
      </c>
      <c r="I8" s="743">
        <f>I14+I13+I12+I9+I10+I11</f>
        <v>22</v>
      </c>
      <c r="J8" s="744">
        <f>J14+J13+J12+J9+J10+J11</f>
        <v>73</v>
      </c>
      <c r="K8" s="745">
        <v>0</v>
      </c>
      <c r="L8" s="743">
        <v>0</v>
      </c>
      <c r="M8" s="743">
        <v>0</v>
      </c>
      <c r="N8" s="747">
        <f>B8+E8+H8+$K$8</f>
        <v>68</v>
      </c>
      <c r="O8" s="747">
        <f t="shared" ref="O8:O14" si="0">C8+F8+I8+L8</f>
        <v>79</v>
      </c>
      <c r="P8" s="439">
        <f t="shared" ref="P8:P14" si="1">SUM(N8:O8)</f>
        <v>147</v>
      </c>
      <c r="Q8" s="354"/>
      <c r="R8" s="354"/>
    </row>
    <row r="9" spans="1:42" ht="48.75" customHeight="1" x14ac:dyDescent="0.35">
      <c r="A9" s="772" t="s">
        <v>76</v>
      </c>
      <c r="B9" s="141">
        <v>0</v>
      </c>
      <c r="C9" s="142">
        <v>0</v>
      </c>
      <c r="D9" s="143">
        <f t="shared" ref="D9:D14" si="2">C9+B9</f>
        <v>0</v>
      </c>
      <c r="E9" s="144">
        <v>0</v>
      </c>
      <c r="F9" s="142">
        <v>0</v>
      </c>
      <c r="G9" s="145">
        <f t="shared" ref="G9:G14" si="3">E9+F9</f>
        <v>0</v>
      </c>
      <c r="H9" s="141">
        <v>16</v>
      </c>
      <c r="I9" s="142">
        <v>10</v>
      </c>
      <c r="J9" s="143">
        <f t="shared" ref="J9:J14" si="4">H9+I9</f>
        <v>26</v>
      </c>
      <c r="K9" s="144">
        <v>0</v>
      </c>
      <c r="L9" s="142">
        <v>0</v>
      </c>
      <c r="M9" s="146">
        <v>0</v>
      </c>
      <c r="N9" s="440">
        <f t="shared" ref="N9:O21" si="5">B9+E9+H9+K9</f>
        <v>16</v>
      </c>
      <c r="O9" s="440">
        <f t="shared" si="0"/>
        <v>10</v>
      </c>
      <c r="P9" s="441">
        <f t="shared" si="1"/>
        <v>26</v>
      </c>
      <c r="Q9" s="354"/>
      <c r="R9" s="354"/>
    </row>
    <row r="10" spans="1:42" ht="48.75" customHeight="1" x14ac:dyDescent="0.35">
      <c r="A10" s="773" t="s">
        <v>18</v>
      </c>
      <c r="B10" s="148">
        <v>0</v>
      </c>
      <c r="C10" s="149">
        <v>5</v>
      </c>
      <c r="D10" s="150">
        <f t="shared" si="2"/>
        <v>5</v>
      </c>
      <c r="E10" s="151">
        <v>0</v>
      </c>
      <c r="F10" s="149">
        <v>0</v>
      </c>
      <c r="G10" s="152">
        <f t="shared" si="3"/>
        <v>0</v>
      </c>
      <c r="H10" s="148">
        <v>11</v>
      </c>
      <c r="I10" s="149">
        <v>0</v>
      </c>
      <c r="J10" s="150">
        <f t="shared" si="4"/>
        <v>11</v>
      </c>
      <c r="K10" s="151">
        <v>0</v>
      </c>
      <c r="L10" s="149">
        <v>0</v>
      </c>
      <c r="M10" s="153">
        <v>0</v>
      </c>
      <c r="N10" s="442">
        <f t="shared" si="5"/>
        <v>11</v>
      </c>
      <c r="O10" s="442">
        <f t="shared" si="0"/>
        <v>5</v>
      </c>
      <c r="P10" s="443">
        <f t="shared" si="1"/>
        <v>16</v>
      </c>
      <c r="Q10" s="354"/>
      <c r="R10" s="354"/>
    </row>
    <row r="11" spans="1:42" ht="48.75" customHeight="1" x14ac:dyDescent="0.35">
      <c r="A11" s="773" t="s">
        <v>77</v>
      </c>
      <c r="B11" s="148">
        <v>0</v>
      </c>
      <c r="C11" s="149">
        <v>0</v>
      </c>
      <c r="D11" s="150">
        <f t="shared" si="2"/>
        <v>0</v>
      </c>
      <c r="E11" s="151">
        <v>1</v>
      </c>
      <c r="F11" s="149">
        <v>0</v>
      </c>
      <c r="G11" s="152">
        <f t="shared" si="3"/>
        <v>1</v>
      </c>
      <c r="H11" s="148">
        <v>8</v>
      </c>
      <c r="I11" s="149">
        <v>1</v>
      </c>
      <c r="J11" s="150">
        <f t="shared" si="4"/>
        <v>9</v>
      </c>
      <c r="K11" s="151">
        <v>0</v>
      </c>
      <c r="L11" s="149">
        <v>0</v>
      </c>
      <c r="M11" s="153">
        <v>0</v>
      </c>
      <c r="N11" s="442">
        <f t="shared" si="5"/>
        <v>9</v>
      </c>
      <c r="O11" s="442">
        <f t="shared" si="0"/>
        <v>1</v>
      </c>
      <c r="P11" s="443">
        <f t="shared" si="1"/>
        <v>10</v>
      </c>
      <c r="Q11" s="354"/>
      <c r="R11" s="354"/>
    </row>
    <row r="12" spans="1:42" ht="48.75" customHeight="1" x14ac:dyDescent="0.35">
      <c r="A12" s="773" t="s">
        <v>78</v>
      </c>
      <c r="B12" s="148">
        <v>10</v>
      </c>
      <c r="C12" s="149">
        <v>9</v>
      </c>
      <c r="D12" s="150">
        <f t="shared" si="2"/>
        <v>19</v>
      </c>
      <c r="E12" s="151">
        <v>3</v>
      </c>
      <c r="F12" s="149">
        <v>8</v>
      </c>
      <c r="G12" s="152">
        <f t="shared" si="3"/>
        <v>11</v>
      </c>
      <c r="H12" s="148">
        <v>2</v>
      </c>
      <c r="I12" s="149">
        <v>1</v>
      </c>
      <c r="J12" s="150">
        <f t="shared" si="4"/>
        <v>3</v>
      </c>
      <c r="K12" s="151">
        <v>0</v>
      </c>
      <c r="L12" s="149">
        <v>0</v>
      </c>
      <c r="M12" s="153">
        <v>0</v>
      </c>
      <c r="N12" s="442">
        <f t="shared" si="5"/>
        <v>15</v>
      </c>
      <c r="O12" s="442">
        <f t="shared" si="0"/>
        <v>18</v>
      </c>
      <c r="P12" s="443">
        <f t="shared" si="1"/>
        <v>33</v>
      </c>
      <c r="Q12" s="354"/>
      <c r="R12" s="354"/>
    </row>
    <row r="13" spans="1:42" ht="48.75" customHeight="1" x14ac:dyDescent="0.35">
      <c r="A13" s="773" t="s">
        <v>20</v>
      </c>
      <c r="B13" s="148">
        <v>0</v>
      </c>
      <c r="C13" s="149">
        <v>17</v>
      </c>
      <c r="D13" s="150">
        <f t="shared" si="2"/>
        <v>17</v>
      </c>
      <c r="E13" s="151">
        <v>2</v>
      </c>
      <c r="F13" s="149">
        <v>18</v>
      </c>
      <c r="G13" s="152">
        <f t="shared" si="3"/>
        <v>20</v>
      </c>
      <c r="H13" s="148">
        <v>11</v>
      </c>
      <c r="I13" s="149">
        <v>10</v>
      </c>
      <c r="J13" s="150">
        <f t="shared" si="4"/>
        <v>21</v>
      </c>
      <c r="K13" s="151">
        <v>0</v>
      </c>
      <c r="L13" s="149">
        <v>0</v>
      </c>
      <c r="M13" s="153">
        <v>0</v>
      </c>
      <c r="N13" s="442">
        <f t="shared" si="5"/>
        <v>13</v>
      </c>
      <c r="O13" s="442">
        <f t="shared" si="0"/>
        <v>45</v>
      </c>
      <c r="P13" s="443">
        <f t="shared" si="1"/>
        <v>58</v>
      </c>
      <c r="Q13" s="354"/>
      <c r="R13" s="354"/>
    </row>
    <row r="14" spans="1:42" ht="48.75" customHeight="1" thickBot="1" x14ac:dyDescent="0.4">
      <c r="A14" s="774" t="s">
        <v>21</v>
      </c>
      <c r="B14" s="249">
        <v>0</v>
      </c>
      <c r="C14" s="250">
        <v>0</v>
      </c>
      <c r="D14" s="251">
        <f t="shared" si="2"/>
        <v>0</v>
      </c>
      <c r="E14" s="252">
        <v>1</v>
      </c>
      <c r="F14" s="250">
        <v>0</v>
      </c>
      <c r="G14" s="253">
        <f t="shared" si="3"/>
        <v>1</v>
      </c>
      <c r="H14" s="249">
        <v>3</v>
      </c>
      <c r="I14" s="250">
        <v>0</v>
      </c>
      <c r="J14" s="251">
        <f t="shared" si="4"/>
        <v>3</v>
      </c>
      <c r="K14" s="252">
        <v>0</v>
      </c>
      <c r="L14" s="250">
        <v>0</v>
      </c>
      <c r="M14" s="254">
        <v>0</v>
      </c>
      <c r="N14" s="444">
        <f t="shared" si="5"/>
        <v>4</v>
      </c>
      <c r="O14" s="444">
        <f t="shared" si="0"/>
        <v>0</v>
      </c>
      <c r="P14" s="445">
        <f t="shared" si="1"/>
        <v>4</v>
      </c>
      <c r="Q14" s="354"/>
      <c r="R14" s="354"/>
    </row>
    <row r="15" spans="1:42" ht="48.75" customHeight="1" thickBot="1" x14ac:dyDescent="0.4">
      <c r="A15" s="775" t="s">
        <v>52</v>
      </c>
      <c r="B15" s="742">
        <f>B21+B20+B19+B16+B17+B18</f>
        <v>115</v>
      </c>
      <c r="C15" s="743">
        <f>C21+C20+C19+C16+C17+C18</f>
        <v>28</v>
      </c>
      <c r="D15" s="744">
        <f>D21+D20+D19+D16+D17+D18</f>
        <v>143</v>
      </c>
      <c r="E15" s="745">
        <f t="shared" ref="E15:G15" si="6">E17+E18+E19+E20+E21+E16</f>
        <v>107</v>
      </c>
      <c r="F15" s="745">
        <f t="shared" si="6"/>
        <v>34</v>
      </c>
      <c r="G15" s="746">
        <f t="shared" si="6"/>
        <v>141</v>
      </c>
      <c r="H15" s="742">
        <f t="shared" ref="H15:J15" si="7">H17+H18+H19+H20+H21+H16</f>
        <v>136</v>
      </c>
      <c r="I15" s="743">
        <f t="shared" si="7"/>
        <v>61</v>
      </c>
      <c r="J15" s="744">
        <f t="shared" si="7"/>
        <v>197</v>
      </c>
      <c r="K15" s="745">
        <f>K16+K17+K18+K19+K20+K21</f>
        <v>113</v>
      </c>
      <c r="L15" s="745">
        <f>L16+L17+L18+L19+L20+L21</f>
        <v>20</v>
      </c>
      <c r="M15" s="745">
        <f>M16+M17+M18+M19+M20+M21</f>
        <v>133</v>
      </c>
      <c r="N15" s="439">
        <f>N21+N20+N19+N16+N17+N18</f>
        <v>471</v>
      </c>
      <c r="O15" s="439">
        <f>O21+O20+O19+O16+O17+O18</f>
        <v>143</v>
      </c>
      <c r="P15" s="748">
        <f>N15+O15</f>
        <v>614</v>
      </c>
      <c r="Q15" s="354"/>
      <c r="R15" s="354"/>
    </row>
    <row r="16" spans="1:42" ht="48.75" customHeight="1" x14ac:dyDescent="0.35">
      <c r="A16" s="263" t="s">
        <v>76</v>
      </c>
      <c r="B16" s="141">
        <v>0</v>
      </c>
      <c r="C16" s="142">
        <v>0</v>
      </c>
      <c r="D16" s="143">
        <f t="shared" ref="D16:D21" si="8">C16+B16</f>
        <v>0</v>
      </c>
      <c r="E16" s="144">
        <v>0</v>
      </c>
      <c r="F16" s="142">
        <v>0</v>
      </c>
      <c r="G16" s="145">
        <f t="shared" ref="G16:G21" si="9">E16+F16</f>
        <v>0</v>
      </c>
      <c r="H16" s="141">
        <v>34</v>
      </c>
      <c r="I16" s="142">
        <v>17</v>
      </c>
      <c r="J16" s="143">
        <f t="shared" ref="J16:J21" si="10">H16+I16</f>
        <v>51</v>
      </c>
      <c r="K16" s="144">
        <v>33</v>
      </c>
      <c r="L16" s="142">
        <v>10</v>
      </c>
      <c r="M16" s="146">
        <f t="shared" ref="M16:M21" si="11">K16+L16</f>
        <v>43</v>
      </c>
      <c r="N16" s="441">
        <f t="shared" si="5"/>
        <v>67</v>
      </c>
      <c r="O16" s="441">
        <f t="shared" si="5"/>
        <v>27</v>
      </c>
      <c r="P16" s="147">
        <f t="shared" ref="P16:P21" si="12">N16+O16</f>
        <v>94</v>
      </c>
      <c r="Q16" s="354"/>
      <c r="R16" s="354"/>
    </row>
    <row r="17" spans="1:18" ht="48.75" customHeight="1" x14ac:dyDescent="0.35">
      <c r="A17" s="122" t="s">
        <v>18</v>
      </c>
      <c r="B17" s="148">
        <v>21</v>
      </c>
      <c r="C17" s="149">
        <v>3</v>
      </c>
      <c r="D17" s="150">
        <f t="shared" si="8"/>
        <v>24</v>
      </c>
      <c r="E17" s="151">
        <v>21</v>
      </c>
      <c r="F17" s="149">
        <v>1</v>
      </c>
      <c r="G17" s="152">
        <f t="shared" si="9"/>
        <v>22</v>
      </c>
      <c r="H17" s="148">
        <v>14</v>
      </c>
      <c r="I17" s="149">
        <v>6</v>
      </c>
      <c r="J17" s="150">
        <f t="shared" si="10"/>
        <v>20</v>
      </c>
      <c r="K17" s="151">
        <v>5</v>
      </c>
      <c r="L17" s="149">
        <v>0</v>
      </c>
      <c r="M17" s="153">
        <f t="shared" si="11"/>
        <v>5</v>
      </c>
      <c r="N17" s="443">
        <f t="shared" si="5"/>
        <v>61</v>
      </c>
      <c r="O17" s="443">
        <f t="shared" si="5"/>
        <v>10</v>
      </c>
      <c r="P17" s="147">
        <f t="shared" si="12"/>
        <v>71</v>
      </c>
      <c r="Q17" s="354"/>
      <c r="R17" s="354"/>
    </row>
    <row r="18" spans="1:18" ht="48.75" customHeight="1" x14ac:dyDescent="0.35">
      <c r="A18" s="122" t="s">
        <v>77</v>
      </c>
      <c r="B18" s="148">
        <v>0</v>
      </c>
      <c r="C18" s="149">
        <v>0</v>
      </c>
      <c r="D18" s="150">
        <f t="shared" si="8"/>
        <v>0</v>
      </c>
      <c r="E18" s="151">
        <v>0</v>
      </c>
      <c r="F18" s="149">
        <v>0</v>
      </c>
      <c r="G18" s="152">
        <f t="shared" si="9"/>
        <v>0</v>
      </c>
      <c r="H18" s="148">
        <v>16</v>
      </c>
      <c r="I18" s="149">
        <v>11</v>
      </c>
      <c r="J18" s="150">
        <f t="shared" si="10"/>
        <v>27</v>
      </c>
      <c r="K18" s="151">
        <v>18</v>
      </c>
      <c r="L18" s="149">
        <v>0</v>
      </c>
      <c r="M18" s="153">
        <f t="shared" si="11"/>
        <v>18</v>
      </c>
      <c r="N18" s="443">
        <f t="shared" si="5"/>
        <v>34</v>
      </c>
      <c r="O18" s="443">
        <f t="shared" si="5"/>
        <v>11</v>
      </c>
      <c r="P18" s="147">
        <f t="shared" si="12"/>
        <v>45</v>
      </c>
      <c r="Q18" s="354"/>
      <c r="R18" s="354"/>
    </row>
    <row r="19" spans="1:18" ht="48.75" customHeight="1" x14ac:dyDescent="0.35">
      <c r="A19" s="122" t="s">
        <v>78</v>
      </c>
      <c r="B19" s="148">
        <v>24</v>
      </c>
      <c r="C19" s="149">
        <v>12</v>
      </c>
      <c r="D19" s="150">
        <f t="shared" si="8"/>
        <v>36</v>
      </c>
      <c r="E19" s="151">
        <v>27</v>
      </c>
      <c r="F19" s="149">
        <v>14</v>
      </c>
      <c r="G19" s="152">
        <f t="shared" si="9"/>
        <v>41</v>
      </c>
      <c r="H19" s="148">
        <v>27</v>
      </c>
      <c r="I19" s="149">
        <v>7</v>
      </c>
      <c r="J19" s="150">
        <f t="shared" si="10"/>
        <v>34</v>
      </c>
      <c r="K19" s="151">
        <v>20</v>
      </c>
      <c r="L19" s="149">
        <v>2</v>
      </c>
      <c r="M19" s="153">
        <f t="shared" si="11"/>
        <v>22</v>
      </c>
      <c r="N19" s="443">
        <f t="shared" si="5"/>
        <v>98</v>
      </c>
      <c r="O19" s="443">
        <f t="shared" si="5"/>
        <v>35</v>
      </c>
      <c r="P19" s="147">
        <f t="shared" si="12"/>
        <v>133</v>
      </c>
      <c r="Q19" s="354"/>
      <c r="R19" s="354"/>
    </row>
    <row r="20" spans="1:18" ht="48.75" customHeight="1" x14ac:dyDescent="0.35">
      <c r="A20" s="122" t="s">
        <v>20</v>
      </c>
      <c r="B20" s="148">
        <v>48</v>
      </c>
      <c r="C20" s="149">
        <v>13</v>
      </c>
      <c r="D20" s="150">
        <f t="shared" si="8"/>
        <v>61</v>
      </c>
      <c r="E20" s="151">
        <v>43</v>
      </c>
      <c r="F20" s="149">
        <v>18</v>
      </c>
      <c r="G20" s="152">
        <f t="shared" si="9"/>
        <v>61</v>
      </c>
      <c r="H20" s="148">
        <v>33</v>
      </c>
      <c r="I20" s="149">
        <v>19</v>
      </c>
      <c r="J20" s="150">
        <f t="shared" si="10"/>
        <v>52</v>
      </c>
      <c r="K20" s="151">
        <v>29</v>
      </c>
      <c r="L20" s="149">
        <v>8</v>
      </c>
      <c r="M20" s="153">
        <f t="shared" si="11"/>
        <v>37</v>
      </c>
      <c r="N20" s="443">
        <f t="shared" si="5"/>
        <v>153</v>
      </c>
      <c r="O20" s="443">
        <f t="shared" si="5"/>
        <v>58</v>
      </c>
      <c r="P20" s="147">
        <f t="shared" si="12"/>
        <v>211</v>
      </c>
      <c r="Q20" s="354"/>
      <c r="R20" s="354"/>
    </row>
    <row r="21" spans="1:18" ht="48.75" customHeight="1" thickBot="1" x14ac:dyDescent="0.4">
      <c r="A21" s="122" t="s">
        <v>21</v>
      </c>
      <c r="B21" s="154">
        <v>22</v>
      </c>
      <c r="C21" s="155">
        <v>0</v>
      </c>
      <c r="D21" s="150">
        <f t="shared" si="8"/>
        <v>22</v>
      </c>
      <c r="E21" s="156">
        <v>16</v>
      </c>
      <c r="F21" s="155">
        <v>1</v>
      </c>
      <c r="G21" s="157">
        <f t="shared" si="9"/>
        <v>17</v>
      </c>
      <c r="H21" s="154">
        <v>12</v>
      </c>
      <c r="I21" s="155">
        <v>1</v>
      </c>
      <c r="J21" s="158">
        <f t="shared" si="10"/>
        <v>13</v>
      </c>
      <c r="K21" s="156">
        <v>8</v>
      </c>
      <c r="L21" s="155">
        <v>0</v>
      </c>
      <c r="M21" s="159">
        <f t="shared" si="11"/>
        <v>8</v>
      </c>
      <c r="N21" s="443">
        <f t="shared" si="5"/>
        <v>58</v>
      </c>
      <c r="O21" s="443">
        <f t="shared" si="5"/>
        <v>2</v>
      </c>
      <c r="P21" s="147">
        <f t="shared" si="12"/>
        <v>60</v>
      </c>
      <c r="Q21" s="354"/>
      <c r="R21" s="354"/>
    </row>
    <row r="22" spans="1:18" ht="40.5" customHeight="1" thickBot="1" x14ac:dyDescent="0.4">
      <c r="A22" s="749" t="s">
        <v>10</v>
      </c>
      <c r="B22" s="742">
        <f>B8+B15</f>
        <v>125</v>
      </c>
      <c r="C22" s="742">
        <f t="shared" ref="C22:M22" si="13">C8+C15</f>
        <v>59</v>
      </c>
      <c r="D22" s="742">
        <f t="shared" si="13"/>
        <v>184</v>
      </c>
      <c r="E22" s="742">
        <f t="shared" si="13"/>
        <v>114</v>
      </c>
      <c r="F22" s="742">
        <f t="shared" si="13"/>
        <v>60</v>
      </c>
      <c r="G22" s="742">
        <f t="shared" si="13"/>
        <v>174</v>
      </c>
      <c r="H22" s="742">
        <f t="shared" si="13"/>
        <v>187</v>
      </c>
      <c r="I22" s="742">
        <f t="shared" si="13"/>
        <v>83</v>
      </c>
      <c r="J22" s="742">
        <f t="shared" si="13"/>
        <v>270</v>
      </c>
      <c r="K22" s="742">
        <f t="shared" si="13"/>
        <v>113</v>
      </c>
      <c r="L22" s="742">
        <f t="shared" si="13"/>
        <v>20</v>
      </c>
      <c r="M22" s="742">
        <f t="shared" si="13"/>
        <v>133</v>
      </c>
      <c r="N22" s="747">
        <f>N8+N15</f>
        <v>539</v>
      </c>
      <c r="O22" s="747">
        <f>O8+O15</f>
        <v>222</v>
      </c>
      <c r="P22" s="747">
        <f>P8+P15</f>
        <v>761</v>
      </c>
      <c r="Q22" s="354"/>
      <c r="R22" s="354"/>
    </row>
    <row r="23" spans="1:18" ht="42" customHeight="1" thickBot="1" x14ac:dyDescent="0.4">
      <c r="A23" s="749" t="s">
        <v>14</v>
      </c>
      <c r="B23" s="160"/>
      <c r="C23" s="161"/>
      <c r="D23" s="162"/>
      <c r="E23" s="163"/>
      <c r="F23" s="146"/>
      <c r="G23" s="145"/>
      <c r="H23" s="160"/>
      <c r="I23" s="161"/>
      <c r="J23" s="162"/>
      <c r="K23" s="163"/>
      <c r="L23" s="146"/>
      <c r="M23" s="146"/>
      <c r="N23" s="750"/>
      <c r="O23" s="751"/>
      <c r="P23" s="164"/>
      <c r="Q23" s="354"/>
      <c r="R23" s="354"/>
    </row>
    <row r="24" spans="1:18" ht="38.25" customHeight="1" thickBot="1" x14ac:dyDescent="0.4">
      <c r="A24" s="749" t="s">
        <v>9</v>
      </c>
      <c r="B24" s="165"/>
      <c r="C24" s="166"/>
      <c r="D24" s="167"/>
      <c r="E24" s="752"/>
      <c r="F24" s="753"/>
      <c r="G24" s="754"/>
      <c r="H24" s="165"/>
      <c r="I24" s="168" t="s">
        <v>5</v>
      </c>
      <c r="J24" s="167"/>
      <c r="K24" s="752"/>
      <c r="L24" s="753"/>
      <c r="M24" s="755"/>
      <c r="N24" s="756"/>
      <c r="O24" s="757"/>
      <c r="P24" s="758"/>
      <c r="Q24" s="355"/>
      <c r="R24" s="355"/>
    </row>
    <row r="25" spans="1:18" ht="48.75" customHeight="1" thickBot="1" x14ac:dyDescent="0.4">
      <c r="A25" s="769" t="s">
        <v>51</v>
      </c>
      <c r="B25" s="742">
        <f t="shared" ref="B25:J25" si="14">B27+B28+B29+B30+B31+B26</f>
        <v>10</v>
      </c>
      <c r="C25" s="743">
        <f t="shared" si="14"/>
        <v>31</v>
      </c>
      <c r="D25" s="759">
        <f t="shared" si="14"/>
        <v>41</v>
      </c>
      <c r="E25" s="742">
        <f t="shared" si="14"/>
        <v>7</v>
      </c>
      <c r="F25" s="743">
        <f t="shared" si="14"/>
        <v>26</v>
      </c>
      <c r="G25" s="744">
        <f t="shared" si="14"/>
        <v>33</v>
      </c>
      <c r="H25" s="742">
        <f t="shared" si="14"/>
        <v>51</v>
      </c>
      <c r="I25" s="745">
        <f t="shared" si="14"/>
        <v>22</v>
      </c>
      <c r="J25" s="760">
        <f t="shared" si="14"/>
        <v>73</v>
      </c>
      <c r="K25" s="742">
        <f>K27+K28+K29+K30+K31+K26</f>
        <v>0</v>
      </c>
      <c r="L25" s="745">
        <f t="shared" ref="L25:M25" si="15">L27+L28+L29+L30+L31+L26</f>
        <v>0</v>
      </c>
      <c r="M25" s="746">
        <f t="shared" si="15"/>
        <v>0</v>
      </c>
      <c r="N25" s="747">
        <f t="shared" ref="N25:O38" si="16">B25+E25+H25+K25</f>
        <v>68</v>
      </c>
      <c r="O25" s="761">
        <f t="shared" si="16"/>
        <v>79</v>
      </c>
      <c r="P25" s="762">
        <f>N25+O25</f>
        <v>147</v>
      </c>
      <c r="Q25" s="286"/>
      <c r="R25" s="286"/>
    </row>
    <row r="26" spans="1:18" ht="48.75" customHeight="1" x14ac:dyDescent="0.35">
      <c r="A26" s="263" t="s">
        <v>76</v>
      </c>
      <c r="B26" s="141">
        <v>0</v>
      </c>
      <c r="C26" s="142">
        <v>0</v>
      </c>
      <c r="D26" s="145">
        <f t="shared" ref="D26:D31" si="17">B26+C26</f>
        <v>0</v>
      </c>
      <c r="E26" s="141">
        <v>0</v>
      </c>
      <c r="F26" s="142">
        <v>0</v>
      </c>
      <c r="G26" s="143">
        <f t="shared" ref="G26:G31" si="18">E26+F26</f>
        <v>0</v>
      </c>
      <c r="H26" s="141">
        <v>16</v>
      </c>
      <c r="I26" s="142">
        <v>10</v>
      </c>
      <c r="J26" s="143">
        <f t="shared" ref="J26:J31" si="19">H26+I26</f>
        <v>26</v>
      </c>
      <c r="K26" s="141">
        <v>0</v>
      </c>
      <c r="L26" s="142">
        <v>0</v>
      </c>
      <c r="M26" s="145">
        <f t="shared" ref="M26:M31" si="20">K26+L26</f>
        <v>0</v>
      </c>
      <c r="N26" s="440">
        <f t="shared" si="16"/>
        <v>16</v>
      </c>
      <c r="O26" s="255">
        <f t="shared" si="16"/>
        <v>10</v>
      </c>
      <c r="P26" s="446">
        <f t="shared" ref="P26:P38" si="21">N26+O26</f>
        <v>26</v>
      </c>
      <c r="Q26" s="286"/>
      <c r="R26" s="286"/>
    </row>
    <row r="27" spans="1:18" ht="48.75" customHeight="1" x14ac:dyDescent="0.35">
      <c r="A27" s="122" t="s">
        <v>18</v>
      </c>
      <c r="B27" s="148">
        <v>0</v>
      </c>
      <c r="C27" s="149">
        <v>5</v>
      </c>
      <c r="D27" s="152">
        <f t="shared" si="17"/>
        <v>5</v>
      </c>
      <c r="E27" s="148">
        <v>0</v>
      </c>
      <c r="F27" s="149">
        <v>0</v>
      </c>
      <c r="G27" s="150">
        <f t="shared" si="18"/>
        <v>0</v>
      </c>
      <c r="H27" s="148">
        <v>11</v>
      </c>
      <c r="I27" s="149">
        <v>0</v>
      </c>
      <c r="J27" s="150">
        <f t="shared" si="19"/>
        <v>11</v>
      </c>
      <c r="K27" s="148">
        <v>0</v>
      </c>
      <c r="L27" s="149">
        <v>0</v>
      </c>
      <c r="M27" s="152">
        <f t="shared" si="20"/>
        <v>0</v>
      </c>
      <c r="N27" s="442">
        <f t="shared" si="16"/>
        <v>11</v>
      </c>
      <c r="O27" s="256">
        <f t="shared" si="16"/>
        <v>5</v>
      </c>
      <c r="P27" s="447">
        <f t="shared" si="21"/>
        <v>16</v>
      </c>
      <c r="Q27" s="286"/>
      <c r="R27" s="286"/>
    </row>
    <row r="28" spans="1:18" ht="48.75" customHeight="1" x14ac:dyDescent="0.35">
      <c r="A28" s="122" t="s">
        <v>77</v>
      </c>
      <c r="B28" s="148">
        <v>0</v>
      </c>
      <c r="C28" s="149">
        <v>0</v>
      </c>
      <c r="D28" s="152">
        <f t="shared" si="17"/>
        <v>0</v>
      </c>
      <c r="E28" s="148">
        <v>1</v>
      </c>
      <c r="F28" s="149">
        <v>0</v>
      </c>
      <c r="G28" s="150">
        <f t="shared" si="18"/>
        <v>1</v>
      </c>
      <c r="H28" s="148">
        <v>8</v>
      </c>
      <c r="I28" s="149">
        <v>1</v>
      </c>
      <c r="J28" s="150">
        <f t="shared" si="19"/>
        <v>9</v>
      </c>
      <c r="K28" s="148">
        <v>0</v>
      </c>
      <c r="L28" s="149">
        <v>0</v>
      </c>
      <c r="M28" s="152">
        <f t="shared" si="20"/>
        <v>0</v>
      </c>
      <c r="N28" s="442">
        <f t="shared" si="16"/>
        <v>9</v>
      </c>
      <c r="O28" s="256">
        <f t="shared" si="16"/>
        <v>1</v>
      </c>
      <c r="P28" s="447">
        <f t="shared" si="21"/>
        <v>10</v>
      </c>
      <c r="Q28" s="286"/>
      <c r="R28" s="286"/>
    </row>
    <row r="29" spans="1:18" ht="48.75" customHeight="1" x14ac:dyDescent="0.35">
      <c r="A29" s="122" t="s">
        <v>78</v>
      </c>
      <c r="B29" s="148">
        <v>10</v>
      </c>
      <c r="C29" s="149">
        <v>9</v>
      </c>
      <c r="D29" s="152">
        <f t="shared" si="17"/>
        <v>19</v>
      </c>
      <c r="E29" s="148">
        <v>3</v>
      </c>
      <c r="F29" s="149">
        <v>8</v>
      </c>
      <c r="G29" s="150">
        <f t="shared" si="18"/>
        <v>11</v>
      </c>
      <c r="H29" s="148">
        <v>2</v>
      </c>
      <c r="I29" s="149">
        <v>1</v>
      </c>
      <c r="J29" s="150">
        <f t="shared" si="19"/>
        <v>3</v>
      </c>
      <c r="K29" s="148">
        <v>0</v>
      </c>
      <c r="L29" s="149">
        <v>0</v>
      </c>
      <c r="M29" s="152">
        <f t="shared" si="20"/>
        <v>0</v>
      </c>
      <c r="N29" s="442">
        <f t="shared" si="16"/>
        <v>15</v>
      </c>
      <c r="O29" s="256">
        <f t="shared" si="16"/>
        <v>18</v>
      </c>
      <c r="P29" s="447">
        <f t="shared" si="21"/>
        <v>33</v>
      </c>
      <c r="Q29" s="286"/>
      <c r="R29" s="286"/>
    </row>
    <row r="30" spans="1:18" ht="48.75" customHeight="1" x14ac:dyDescent="0.35">
      <c r="A30" s="122" t="s">
        <v>20</v>
      </c>
      <c r="B30" s="148">
        <v>0</v>
      </c>
      <c r="C30" s="149">
        <v>17</v>
      </c>
      <c r="D30" s="152">
        <f t="shared" si="17"/>
        <v>17</v>
      </c>
      <c r="E30" s="148">
        <v>2</v>
      </c>
      <c r="F30" s="149">
        <v>18</v>
      </c>
      <c r="G30" s="150">
        <f t="shared" si="18"/>
        <v>20</v>
      </c>
      <c r="H30" s="148">
        <v>11</v>
      </c>
      <c r="I30" s="149">
        <v>10</v>
      </c>
      <c r="J30" s="150">
        <f t="shared" si="19"/>
        <v>21</v>
      </c>
      <c r="K30" s="148">
        <v>0</v>
      </c>
      <c r="L30" s="149">
        <v>0</v>
      </c>
      <c r="M30" s="152">
        <f t="shared" si="20"/>
        <v>0</v>
      </c>
      <c r="N30" s="442">
        <f t="shared" si="16"/>
        <v>13</v>
      </c>
      <c r="O30" s="256">
        <f t="shared" si="16"/>
        <v>45</v>
      </c>
      <c r="P30" s="447">
        <f t="shared" si="21"/>
        <v>58</v>
      </c>
      <c r="Q30" s="286"/>
      <c r="R30" s="286"/>
    </row>
    <row r="31" spans="1:18" ht="48.75" customHeight="1" thickBot="1" x14ac:dyDescent="0.4">
      <c r="A31" s="122" t="s">
        <v>21</v>
      </c>
      <c r="B31" s="154">
        <v>0</v>
      </c>
      <c r="C31" s="155">
        <v>0</v>
      </c>
      <c r="D31" s="157">
        <f t="shared" si="17"/>
        <v>0</v>
      </c>
      <c r="E31" s="154">
        <v>1</v>
      </c>
      <c r="F31" s="155">
        <v>0</v>
      </c>
      <c r="G31" s="158">
        <f t="shared" si="18"/>
        <v>1</v>
      </c>
      <c r="H31" s="154">
        <v>3</v>
      </c>
      <c r="I31" s="155">
        <v>0</v>
      </c>
      <c r="J31" s="158">
        <f t="shared" si="19"/>
        <v>3</v>
      </c>
      <c r="K31" s="154">
        <v>0</v>
      </c>
      <c r="L31" s="155">
        <f>L48++L61</f>
        <v>0</v>
      </c>
      <c r="M31" s="157">
        <f t="shared" si="20"/>
        <v>0</v>
      </c>
      <c r="N31" s="448">
        <f t="shared" si="16"/>
        <v>4</v>
      </c>
      <c r="O31" s="257">
        <f t="shared" si="16"/>
        <v>0</v>
      </c>
      <c r="P31" s="449">
        <f t="shared" si="21"/>
        <v>4</v>
      </c>
      <c r="Q31" s="286"/>
      <c r="R31" s="286"/>
    </row>
    <row r="32" spans="1:18" ht="42" customHeight="1" thickBot="1" x14ac:dyDescent="0.4">
      <c r="A32" s="770" t="s">
        <v>52</v>
      </c>
      <c r="B32" s="742">
        <f>B33+B36+B37+B38+B34+B35</f>
        <v>115</v>
      </c>
      <c r="C32" s="743">
        <f>C33+C36+C37+C38+C34+C35</f>
        <v>28</v>
      </c>
      <c r="D32" s="759">
        <f>D33+D36+D37+D38+D34+D35</f>
        <v>143</v>
      </c>
      <c r="E32" s="742">
        <f t="shared" ref="E32:G32" si="22">E34+E35+E36+E37+E38+E33</f>
        <v>107</v>
      </c>
      <c r="F32" s="743">
        <f t="shared" si="22"/>
        <v>34</v>
      </c>
      <c r="G32" s="744">
        <f t="shared" si="22"/>
        <v>141</v>
      </c>
      <c r="H32" s="742">
        <f t="shared" ref="H32:J32" si="23">H34+H35+H36+H37+H38+H33</f>
        <v>136</v>
      </c>
      <c r="I32" s="745">
        <f t="shared" si="23"/>
        <v>61</v>
      </c>
      <c r="J32" s="760">
        <f t="shared" si="23"/>
        <v>197</v>
      </c>
      <c r="K32" s="742">
        <f>K33+K34+K35+K36+K37+K38</f>
        <v>113</v>
      </c>
      <c r="L32" s="745">
        <f>L33+L34+L35+L36+L37+L38</f>
        <v>20</v>
      </c>
      <c r="M32" s="746">
        <f>M33+M34+M35+M36+M37+M38</f>
        <v>133</v>
      </c>
      <c r="N32" s="747">
        <f>N33+N34+N35+N36+N37+N38</f>
        <v>471</v>
      </c>
      <c r="O32" s="761">
        <f>O33+O34+O35+O36+O37+O38</f>
        <v>143</v>
      </c>
      <c r="P32" s="762">
        <f t="shared" si="21"/>
        <v>614</v>
      </c>
      <c r="Q32" s="286"/>
      <c r="R32" s="286"/>
    </row>
    <row r="33" spans="1:18" ht="48.75" customHeight="1" x14ac:dyDescent="0.35">
      <c r="A33" s="263" t="s">
        <v>76</v>
      </c>
      <c r="B33" s="141"/>
      <c r="C33" s="142"/>
      <c r="D33" s="145">
        <f t="shared" ref="D33:D38" si="24">B33+C33</f>
        <v>0</v>
      </c>
      <c r="E33" s="141">
        <v>0</v>
      </c>
      <c r="F33" s="142">
        <v>0</v>
      </c>
      <c r="G33" s="143">
        <f t="shared" ref="G33:G38" si="25">E33+F33</f>
        <v>0</v>
      </c>
      <c r="H33" s="141">
        <v>34</v>
      </c>
      <c r="I33" s="142">
        <v>17</v>
      </c>
      <c r="J33" s="143">
        <f t="shared" ref="J33:J38" si="26">H33+I33</f>
        <v>51</v>
      </c>
      <c r="K33" s="141">
        <v>33</v>
      </c>
      <c r="L33" s="142">
        <v>10</v>
      </c>
      <c r="M33" s="145">
        <f t="shared" ref="M33:M38" si="27">K33+L33</f>
        <v>43</v>
      </c>
      <c r="N33" s="440">
        <f t="shared" si="16"/>
        <v>67</v>
      </c>
      <c r="O33" s="255">
        <f t="shared" si="16"/>
        <v>27</v>
      </c>
      <c r="P33" s="446">
        <f t="shared" si="21"/>
        <v>94</v>
      </c>
      <c r="Q33" s="286"/>
      <c r="R33" s="286"/>
    </row>
    <row r="34" spans="1:18" ht="48.75" customHeight="1" x14ac:dyDescent="0.35">
      <c r="A34" s="122" t="s">
        <v>18</v>
      </c>
      <c r="B34" s="148">
        <v>21</v>
      </c>
      <c r="C34" s="149">
        <v>3</v>
      </c>
      <c r="D34" s="152">
        <f t="shared" si="24"/>
        <v>24</v>
      </c>
      <c r="E34" s="148">
        <v>21</v>
      </c>
      <c r="F34" s="149">
        <v>1</v>
      </c>
      <c r="G34" s="150">
        <f t="shared" si="25"/>
        <v>22</v>
      </c>
      <c r="H34" s="148">
        <v>14</v>
      </c>
      <c r="I34" s="149">
        <v>6</v>
      </c>
      <c r="J34" s="150">
        <f t="shared" si="26"/>
        <v>20</v>
      </c>
      <c r="K34" s="148">
        <v>5</v>
      </c>
      <c r="L34" s="149">
        <v>0</v>
      </c>
      <c r="M34" s="152">
        <f t="shared" si="27"/>
        <v>5</v>
      </c>
      <c r="N34" s="440">
        <f t="shared" si="16"/>
        <v>61</v>
      </c>
      <c r="O34" s="256">
        <f t="shared" si="16"/>
        <v>10</v>
      </c>
      <c r="P34" s="447">
        <f t="shared" si="21"/>
        <v>71</v>
      </c>
      <c r="Q34" s="286"/>
      <c r="R34" s="286"/>
    </row>
    <row r="35" spans="1:18" ht="48.75" customHeight="1" x14ac:dyDescent="0.35">
      <c r="A35" s="122" t="s">
        <v>77</v>
      </c>
      <c r="B35" s="148"/>
      <c r="C35" s="149"/>
      <c r="D35" s="152">
        <f t="shared" si="24"/>
        <v>0</v>
      </c>
      <c r="E35" s="148">
        <v>0</v>
      </c>
      <c r="F35" s="149">
        <v>0</v>
      </c>
      <c r="G35" s="150">
        <f t="shared" si="25"/>
        <v>0</v>
      </c>
      <c r="H35" s="148">
        <v>16</v>
      </c>
      <c r="I35" s="149">
        <v>11</v>
      </c>
      <c r="J35" s="150">
        <f t="shared" si="26"/>
        <v>27</v>
      </c>
      <c r="K35" s="148">
        <v>18</v>
      </c>
      <c r="L35" s="149">
        <v>0</v>
      </c>
      <c r="M35" s="152">
        <f t="shared" si="27"/>
        <v>18</v>
      </c>
      <c r="N35" s="440">
        <f t="shared" si="16"/>
        <v>34</v>
      </c>
      <c r="O35" s="256">
        <f t="shared" si="16"/>
        <v>11</v>
      </c>
      <c r="P35" s="447">
        <f t="shared" si="21"/>
        <v>45</v>
      </c>
      <c r="Q35" s="286"/>
      <c r="R35" s="286"/>
    </row>
    <row r="36" spans="1:18" ht="48.75" customHeight="1" x14ac:dyDescent="0.35">
      <c r="A36" s="122" t="s">
        <v>78</v>
      </c>
      <c r="B36" s="148">
        <v>24</v>
      </c>
      <c r="C36" s="149">
        <v>12</v>
      </c>
      <c r="D36" s="152">
        <f t="shared" si="24"/>
        <v>36</v>
      </c>
      <c r="E36" s="148">
        <v>27</v>
      </c>
      <c r="F36" s="149">
        <v>14</v>
      </c>
      <c r="G36" s="150">
        <f t="shared" si="25"/>
        <v>41</v>
      </c>
      <c r="H36" s="148">
        <v>27</v>
      </c>
      <c r="I36" s="149">
        <v>7</v>
      </c>
      <c r="J36" s="150">
        <f t="shared" si="26"/>
        <v>34</v>
      </c>
      <c r="K36" s="148">
        <v>20</v>
      </c>
      <c r="L36" s="149">
        <v>2</v>
      </c>
      <c r="M36" s="152">
        <f t="shared" si="27"/>
        <v>22</v>
      </c>
      <c r="N36" s="440">
        <f t="shared" si="16"/>
        <v>98</v>
      </c>
      <c r="O36" s="256">
        <f t="shared" si="16"/>
        <v>35</v>
      </c>
      <c r="P36" s="447">
        <f t="shared" si="21"/>
        <v>133</v>
      </c>
      <c r="Q36" s="286"/>
      <c r="R36" s="286"/>
    </row>
    <row r="37" spans="1:18" ht="48.75" customHeight="1" x14ac:dyDescent="0.35">
      <c r="A37" s="122" t="s">
        <v>20</v>
      </c>
      <c r="B37" s="148">
        <v>48</v>
      </c>
      <c r="C37" s="149">
        <v>13</v>
      </c>
      <c r="D37" s="152">
        <f t="shared" si="24"/>
        <v>61</v>
      </c>
      <c r="E37" s="148">
        <v>43</v>
      </c>
      <c r="F37" s="149">
        <v>18</v>
      </c>
      <c r="G37" s="150">
        <f t="shared" si="25"/>
        <v>61</v>
      </c>
      <c r="H37" s="148">
        <v>33</v>
      </c>
      <c r="I37" s="149">
        <v>19</v>
      </c>
      <c r="J37" s="150">
        <f t="shared" si="26"/>
        <v>52</v>
      </c>
      <c r="K37" s="148">
        <v>29</v>
      </c>
      <c r="L37" s="149">
        <v>8</v>
      </c>
      <c r="M37" s="152">
        <f t="shared" si="27"/>
        <v>37</v>
      </c>
      <c r="N37" s="440">
        <f t="shared" si="16"/>
        <v>153</v>
      </c>
      <c r="O37" s="256">
        <f t="shared" si="16"/>
        <v>58</v>
      </c>
      <c r="P37" s="447">
        <f t="shared" si="21"/>
        <v>211</v>
      </c>
      <c r="Q37" s="286"/>
      <c r="R37" s="286"/>
    </row>
    <row r="38" spans="1:18" ht="48.75" customHeight="1" thickBot="1" x14ac:dyDescent="0.4">
      <c r="A38" s="122" t="s">
        <v>21</v>
      </c>
      <c r="B38" s="154">
        <v>22</v>
      </c>
      <c r="C38" s="155">
        <v>0</v>
      </c>
      <c r="D38" s="157">
        <f t="shared" si="24"/>
        <v>22</v>
      </c>
      <c r="E38" s="154">
        <v>16</v>
      </c>
      <c r="F38" s="155">
        <v>1</v>
      </c>
      <c r="G38" s="158">
        <f t="shared" si="25"/>
        <v>17</v>
      </c>
      <c r="H38" s="154">
        <v>12</v>
      </c>
      <c r="I38" s="155">
        <v>1</v>
      </c>
      <c r="J38" s="158">
        <f t="shared" si="26"/>
        <v>13</v>
      </c>
      <c r="K38" s="154">
        <v>8</v>
      </c>
      <c r="L38" s="155">
        <v>0</v>
      </c>
      <c r="M38" s="157">
        <f t="shared" si="27"/>
        <v>8</v>
      </c>
      <c r="N38" s="440">
        <f t="shared" si="16"/>
        <v>58</v>
      </c>
      <c r="O38" s="257">
        <f t="shared" si="16"/>
        <v>2</v>
      </c>
      <c r="P38" s="449">
        <f t="shared" si="21"/>
        <v>60</v>
      </c>
      <c r="Q38" s="286"/>
      <c r="R38" s="286"/>
    </row>
    <row r="39" spans="1:18" ht="44.25" customHeight="1" thickBot="1" x14ac:dyDescent="0.4">
      <c r="A39" s="763" t="s">
        <v>6</v>
      </c>
      <c r="B39" s="742">
        <f t="shared" ref="B39:P39" si="28">B32+B25</f>
        <v>125</v>
      </c>
      <c r="C39" s="743">
        <f>C32+C25</f>
        <v>59</v>
      </c>
      <c r="D39" s="759">
        <f t="shared" si="28"/>
        <v>184</v>
      </c>
      <c r="E39" s="742">
        <f t="shared" si="28"/>
        <v>114</v>
      </c>
      <c r="F39" s="743">
        <f t="shared" si="28"/>
        <v>60</v>
      </c>
      <c r="G39" s="744">
        <f t="shared" si="28"/>
        <v>174</v>
      </c>
      <c r="H39" s="742">
        <f t="shared" si="28"/>
        <v>187</v>
      </c>
      <c r="I39" s="745">
        <f t="shared" si="28"/>
        <v>83</v>
      </c>
      <c r="J39" s="760">
        <f t="shared" si="28"/>
        <v>270</v>
      </c>
      <c r="K39" s="742">
        <f t="shared" si="28"/>
        <v>113</v>
      </c>
      <c r="L39" s="745">
        <f t="shared" si="28"/>
        <v>20</v>
      </c>
      <c r="M39" s="746">
        <f t="shared" si="28"/>
        <v>133</v>
      </c>
      <c r="N39" s="742">
        <f t="shared" si="28"/>
        <v>539</v>
      </c>
      <c r="O39" s="743">
        <f t="shared" si="28"/>
        <v>222</v>
      </c>
      <c r="P39" s="744">
        <f t="shared" si="28"/>
        <v>761</v>
      </c>
      <c r="Q39" s="286"/>
      <c r="R39" s="286"/>
    </row>
    <row r="40" spans="1:18" ht="42" customHeight="1" thickBot="1" x14ac:dyDescent="0.4">
      <c r="A40" s="258" t="s">
        <v>15</v>
      </c>
      <c r="B40" s="165"/>
      <c r="C40" s="166"/>
      <c r="D40" s="259"/>
      <c r="E40" s="260"/>
      <c r="F40" s="166"/>
      <c r="G40" s="261"/>
      <c r="H40" s="764"/>
      <c r="I40" s="753"/>
      <c r="J40" s="765"/>
      <c r="K40" s="752"/>
      <c r="L40" s="753"/>
      <c r="M40" s="766"/>
      <c r="N40" s="450"/>
      <c r="O40" s="262"/>
      <c r="P40" s="451"/>
      <c r="Q40" s="356"/>
      <c r="R40" s="356"/>
    </row>
    <row r="41" spans="1:18" ht="36" customHeight="1" thickBot="1" x14ac:dyDescent="0.4">
      <c r="A41" s="769" t="s">
        <v>51</v>
      </c>
      <c r="B41" s="742">
        <f t="shared" ref="B41:D44" si="29">B8-B25</f>
        <v>0</v>
      </c>
      <c r="C41" s="743">
        <v>0</v>
      </c>
      <c r="D41" s="759">
        <v>0</v>
      </c>
      <c r="E41" s="742">
        <v>0</v>
      </c>
      <c r="F41" s="743">
        <f>F8-F25</f>
        <v>0</v>
      </c>
      <c r="G41" s="759">
        <v>0</v>
      </c>
      <c r="H41" s="742">
        <f t="shared" ref="H41:M45" si="30">H8-H25</f>
        <v>0</v>
      </c>
      <c r="I41" s="743">
        <f t="shared" si="30"/>
        <v>0</v>
      </c>
      <c r="J41" s="759">
        <f t="shared" si="30"/>
        <v>0</v>
      </c>
      <c r="K41" s="742">
        <f t="shared" si="30"/>
        <v>0</v>
      </c>
      <c r="L41" s="743">
        <v>0</v>
      </c>
      <c r="M41" s="759">
        <v>0</v>
      </c>
      <c r="N41" s="747">
        <v>0</v>
      </c>
      <c r="O41" s="761">
        <v>0</v>
      </c>
      <c r="P41" s="762">
        <v>0</v>
      </c>
      <c r="Q41" s="357"/>
      <c r="R41" s="357"/>
    </row>
    <row r="42" spans="1:18" ht="48.75" customHeight="1" x14ac:dyDescent="0.35">
      <c r="A42" s="263" t="s">
        <v>76</v>
      </c>
      <c r="B42" s="141">
        <f t="shared" si="29"/>
        <v>0</v>
      </c>
      <c r="C42" s="142">
        <f t="shared" si="29"/>
        <v>0</v>
      </c>
      <c r="D42" s="145">
        <f t="shared" si="29"/>
        <v>0</v>
      </c>
      <c r="E42" s="141">
        <v>0</v>
      </c>
      <c r="F42" s="142">
        <v>0</v>
      </c>
      <c r="G42" s="145">
        <f t="shared" ref="G42:G47" si="31">E42+F42</f>
        <v>0</v>
      </c>
      <c r="H42" s="141">
        <f t="shared" si="30"/>
        <v>0</v>
      </c>
      <c r="I42" s="142">
        <f t="shared" si="30"/>
        <v>0</v>
      </c>
      <c r="J42" s="145">
        <f t="shared" si="30"/>
        <v>0</v>
      </c>
      <c r="K42" s="141">
        <f t="shared" si="30"/>
        <v>0</v>
      </c>
      <c r="L42" s="142">
        <f t="shared" si="30"/>
        <v>0</v>
      </c>
      <c r="M42" s="145">
        <f t="shared" si="30"/>
        <v>0</v>
      </c>
      <c r="N42" s="440">
        <f t="shared" ref="N42:O46" si="32">B42+E42+H42+K42</f>
        <v>0</v>
      </c>
      <c r="O42" s="255">
        <f t="shared" si="32"/>
        <v>0</v>
      </c>
      <c r="P42" s="446">
        <f t="shared" ref="P42:P47" si="33">N42+O42</f>
        <v>0</v>
      </c>
      <c r="Q42" s="356"/>
      <c r="R42" s="356"/>
    </row>
    <row r="43" spans="1:18" ht="48.75" customHeight="1" x14ac:dyDescent="0.35">
      <c r="A43" s="122" t="s">
        <v>18</v>
      </c>
      <c r="B43" s="148">
        <f t="shared" si="29"/>
        <v>0</v>
      </c>
      <c r="C43" s="149">
        <v>0</v>
      </c>
      <c r="D43" s="145">
        <v>0</v>
      </c>
      <c r="E43" s="148">
        <v>0</v>
      </c>
      <c r="F43" s="149">
        <f t="shared" ref="F43" si="34">F10-F27</f>
        <v>0</v>
      </c>
      <c r="G43" s="145">
        <f t="shared" si="31"/>
        <v>0</v>
      </c>
      <c r="H43" s="148">
        <f t="shared" si="30"/>
        <v>0</v>
      </c>
      <c r="I43" s="149">
        <f t="shared" si="30"/>
        <v>0</v>
      </c>
      <c r="J43" s="145">
        <f t="shared" si="30"/>
        <v>0</v>
      </c>
      <c r="K43" s="148">
        <f t="shared" si="30"/>
        <v>0</v>
      </c>
      <c r="L43" s="149">
        <f t="shared" si="30"/>
        <v>0</v>
      </c>
      <c r="M43" s="145">
        <f t="shared" si="30"/>
        <v>0</v>
      </c>
      <c r="N43" s="440">
        <f t="shared" si="32"/>
        <v>0</v>
      </c>
      <c r="O43" s="255">
        <f t="shared" si="32"/>
        <v>0</v>
      </c>
      <c r="P43" s="446">
        <f t="shared" si="33"/>
        <v>0</v>
      </c>
      <c r="Q43" s="356"/>
      <c r="R43" s="356"/>
    </row>
    <row r="44" spans="1:18" ht="48.75" customHeight="1" x14ac:dyDescent="0.35">
      <c r="A44" s="122" t="s">
        <v>77</v>
      </c>
      <c r="B44" s="148">
        <f t="shared" si="29"/>
        <v>0</v>
      </c>
      <c r="C44" s="149">
        <f t="shared" si="29"/>
        <v>0</v>
      </c>
      <c r="D44" s="145">
        <f t="shared" si="29"/>
        <v>0</v>
      </c>
      <c r="E44" s="148">
        <v>0</v>
      </c>
      <c r="F44" s="149">
        <v>0</v>
      </c>
      <c r="G44" s="145">
        <f t="shared" si="31"/>
        <v>0</v>
      </c>
      <c r="H44" s="148">
        <v>0</v>
      </c>
      <c r="I44" s="149">
        <f t="shared" si="30"/>
        <v>0</v>
      </c>
      <c r="J44" s="145">
        <f t="shared" si="30"/>
        <v>0</v>
      </c>
      <c r="K44" s="148">
        <f t="shared" si="30"/>
        <v>0</v>
      </c>
      <c r="L44" s="149">
        <f t="shared" si="30"/>
        <v>0</v>
      </c>
      <c r="M44" s="145">
        <f t="shared" si="30"/>
        <v>0</v>
      </c>
      <c r="N44" s="440">
        <f t="shared" si="32"/>
        <v>0</v>
      </c>
      <c r="O44" s="255">
        <f t="shared" si="32"/>
        <v>0</v>
      </c>
      <c r="P44" s="446">
        <f t="shared" si="33"/>
        <v>0</v>
      </c>
      <c r="Q44" s="356"/>
      <c r="R44" s="356"/>
    </row>
    <row r="45" spans="1:18" ht="48.75" customHeight="1" x14ac:dyDescent="0.35">
      <c r="A45" s="122" t="s">
        <v>78</v>
      </c>
      <c r="B45" s="148">
        <v>0</v>
      </c>
      <c r="C45" s="149">
        <v>0</v>
      </c>
      <c r="D45" s="145">
        <f>D12-D29</f>
        <v>0</v>
      </c>
      <c r="E45" s="148">
        <v>0</v>
      </c>
      <c r="F45" s="149">
        <v>0</v>
      </c>
      <c r="G45" s="145">
        <f t="shared" si="31"/>
        <v>0</v>
      </c>
      <c r="H45" s="148">
        <f t="shared" ref="H45:J45" si="35">H12-H29</f>
        <v>0</v>
      </c>
      <c r="I45" s="149">
        <f t="shared" si="35"/>
        <v>0</v>
      </c>
      <c r="J45" s="145">
        <f t="shared" si="35"/>
        <v>0</v>
      </c>
      <c r="K45" s="148">
        <f t="shared" si="30"/>
        <v>0</v>
      </c>
      <c r="L45" s="149">
        <f t="shared" si="30"/>
        <v>0</v>
      </c>
      <c r="M45" s="145">
        <f t="shared" si="30"/>
        <v>0</v>
      </c>
      <c r="N45" s="440">
        <f t="shared" si="32"/>
        <v>0</v>
      </c>
      <c r="O45" s="255">
        <f t="shared" si="32"/>
        <v>0</v>
      </c>
      <c r="P45" s="446">
        <f t="shared" si="33"/>
        <v>0</v>
      </c>
      <c r="Q45" s="356"/>
      <c r="R45" s="356"/>
    </row>
    <row r="46" spans="1:18" ht="48.75" customHeight="1" x14ac:dyDescent="0.35">
      <c r="A46" s="122" t="s">
        <v>20</v>
      </c>
      <c r="B46" s="148">
        <f>B13-B30</f>
        <v>0</v>
      </c>
      <c r="C46" s="149">
        <v>0</v>
      </c>
      <c r="D46" s="145">
        <f>D13-D30</f>
        <v>0</v>
      </c>
      <c r="E46" s="148">
        <v>0</v>
      </c>
      <c r="F46" s="149">
        <v>0</v>
      </c>
      <c r="G46" s="145">
        <f t="shared" si="31"/>
        <v>0</v>
      </c>
      <c r="H46" s="148">
        <v>0</v>
      </c>
      <c r="I46" s="149">
        <v>0</v>
      </c>
      <c r="J46" s="145">
        <f>J13-J30</f>
        <v>0</v>
      </c>
      <c r="K46" s="148">
        <f>K13-K30</f>
        <v>0</v>
      </c>
      <c r="L46" s="149">
        <f>L13-L30</f>
        <v>0</v>
      </c>
      <c r="M46" s="145">
        <f>M13-M30</f>
        <v>0</v>
      </c>
      <c r="N46" s="440">
        <f t="shared" si="32"/>
        <v>0</v>
      </c>
      <c r="O46" s="255">
        <f t="shared" si="32"/>
        <v>0</v>
      </c>
      <c r="P46" s="446">
        <f t="shared" si="33"/>
        <v>0</v>
      </c>
      <c r="Q46" s="356"/>
      <c r="R46" s="356"/>
    </row>
    <row r="47" spans="1:18" ht="44.25" customHeight="1" thickBot="1" x14ac:dyDescent="0.4">
      <c r="A47" s="122" t="s">
        <v>21</v>
      </c>
      <c r="B47" s="154">
        <f t="shared" ref="B47:O47" si="36">B14-B31</f>
        <v>0</v>
      </c>
      <c r="C47" s="155">
        <f t="shared" si="36"/>
        <v>0</v>
      </c>
      <c r="D47" s="145">
        <f t="shared" si="36"/>
        <v>0</v>
      </c>
      <c r="E47" s="154">
        <v>0</v>
      </c>
      <c r="F47" s="155">
        <v>0</v>
      </c>
      <c r="G47" s="145">
        <f t="shared" si="31"/>
        <v>0</v>
      </c>
      <c r="H47" s="154">
        <f t="shared" ref="H47:K47" si="37">H14-H31</f>
        <v>0</v>
      </c>
      <c r="I47" s="155">
        <f t="shared" si="37"/>
        <v>0</v>
      </c>
      <c r="J47" s="145">
        <f t="shared" si="37"/>
        <v>0</v>
      </c>
      <c r="K47" s="154">
        <f t="shared" si="37"/>
        <v>0</v>
      </c>
      <c r="L47" s="155">
        <v>0</v>
      </c>
      <c r="M47" s="145">
        <f>M14-M31</f>
        <v>0</v>
      </c>
      <c r="N47" s="448">
        <v>0</v>
      </c>
      <c r="O47" s="257">
        <f t="shared" si="36"/>
        <v>0</v>
      </c>
      <c r="P47" s="446">
        <f t="shared" si="33"/>
        <v>0</v>
      </c>
      <c r="Q47" s="356"/>
      <c r="R47" s="356"/>
    </row>
    <row r="48" spans="1:18" ht="48.75" customHeight="1" thickBot="1" x14ac:dyDescent="0.4">
      <c r="A48" s="770" t="s">
        <v>52</v>
      </c>
      <c r="B48" s="742">
        <v>0</v>
      </c>
      <c r="C48" s="743">
        <v>0</v>
      </c>
      <c r="D48" s="759">
        <v>0</v>
      </c>
      <c r="E48" s="742">
        <v>0</v>
      </c>
      <c r="F48" s="743">
        <v>0</v>
      </c>
      <c r="G48" s="759">
        <v>0</v>
      </c>
      <c r="H48" s="742">
        <v>0</v>
      </c>
      <c r="I48" s="743">
        <v>0</v>
      </c>
      <c r="J48" s="759">
        <v>0</v>
      </c>
      <c r="K48" s="742">
        <v>0</v>
      </c>
      <c r="L48" s="743">
        <v>0</v>
      </c>
      <c r="M48" s="759">
        <v>0</v>
      </c>
      <c r="N48" s="747">
        <v>0</v>
      </c>
      <c r="O48" s="761">
        <v>0</v>
      </c>
      <c r="P48" s="762">
        <v>0</v>
      </c>
      <c r="Q48" s="356"/>
      <c r="R48" s="356"/>
    </row>
    <row r="49" spans="1:18" ht="42" customHeight="1" x14ac:dyDescent="0.35">
      <c r="A49" s="263" t="s">
        <v>76</v>
      </c>
      <c r="B49" s="141">
        <f t="shared" ref="B49:D49" si="38">B16-B33</f>
        <v>0</v>
      </c>
      <c r="C49" s="142">
        <f t="shared" si="38"/>
        <v>0</v>
      </c>
      <c r="D49" s="145">
        <f t="shared" si="38"/>
        <v>0</v>
      </c>
      <c r="E49" s="141">
        <v>0</v>
      </c>
      <c r="F49" s="142">
        <v>0</v>
      </c>
      <c r="G49" s="145">
        <f t="shared" ref="G49:G54" si="39">E49+F49</f>
        <v>0</v>
      </c>
      <c r="H49" s="141">
        <v>0</v>
      </c>
      <c r="I49" s="142">
        <f t="shared" ref="I49" si="40">I16-I33</f>
        <v>0</v>
      </c>
      <c r="J49" s="145">
        <f t="shared" ref="J49:J54" si="41">H49+I49</f>
        <v>0</v>
      </c>
      <c r="K49" s="141">
        <v>0</v>
      </c>
      <c r="L49" s="142">
        <v>0</v>
      </c>
      <c r="M49" s="145">
        <f t="shared" ref="M49:M54" si="42">K49+L49</f>
        <v>0</v>
      </c>
      <c r="N49" s="440">
        <f t="shared" ref="N49:O54" si="43">B49+E49+H49+K49</f>
        <v>0</v>
      </c>
      <c r="O49" s="255">
        <f t="shared" si="43"/>
        <v>0</v>
      </c>
      <c r="P49" s="446">
        <f t="shared" ref="P49:P54" si="44">N49+O49</f>
        <v>0</v>
      </c>
      <c r="Q49" s="286"/>
      <c r="R49" s="286"/>
    </row>
    <row r="50" spans="1:18" ht="44.25" customHeight="1" x14ac:dyDescent="0.35">
      <c r="A50" s="122" t="s">
        <v>18</v>
      </c>
      <c r="B50" s="148">
        <v>0</v>
      </c>
      <c r="C50" s="149">
        <v>0</v>
      </c>
      <c r="D50" s="145">
        <f>D17-D34</f>
        <v>0</v>
      </c>
      <c r="E50" s="148">
        <v>0</v>
      </c>
      <c r="F50" s="149">
        <v>0</v>
      </c>
      <c r="G50" s="145">
        <f t="shared" si="39"/>
        <v>0</v>
      </c>
      <c r="H50" s="148">
        <v>0</v>
      </c>
      <c r="I50" s="149">
        <f>I17-I34</f>
        <v>0</v>
      </c>
      <c r="J50" s="145">
        <f t="shared" si="41"/>
        <v>0</v>
      </c>
      <c r="K50" s="148">
        <v>0</v>
      </c>
      <c r="L50" s="149">
        <f>L17-L34</f>
        <v>0</v>
      </c>
      <c r="M50" s="145">
        <f t="shared" si="42"/>
        <v>0</v>
      </c>
      <c r="N50" s="440">
        <f t="shared" si="43"/>
        <v>0</v>
      </c>
      <c r="O50" s="255">
        <f t="shared" si="43"/>
        <v>0</v>
      </c>
      <c r="P50" s="446">
        <f t="shared" si="44"/>
        <v>0</v>
      </c>
      <c r="Q50" s="286"/>
      <c r="R50" s="286"/>
    </row>
    <row r="51" spans="1:18" ht="42" customHeight="1" x14ac:dyDescent="0.35">
      <c r="A51" s="122" t="s">
        <v>77</v>
      </c>
      <c r="B51" s="148">
        <f>B18-B35</f>
        <v>0</v>
      </c>
      <c r="C51" s="149">
        <v>0</v>
      </c>
      <c r="D51" s="145">
        <f>D18-D35</f>
        <v>0</v>
      </c>
      <c r="E51" s="148">
        <v>0</v>
      </c>
      <c r="F51" s="149">
        <v>0</v>
      </c>
      <c r="G51" s="145">
        <f t="shared" si="39"/>
        <v>0</v>
      </c>
      <c r="H51" s="148">
        <f>H18-H35</f>
        <v>0</v>
      </c>
      <c r="I51" s="149">
        <v>0</v>
      </c>
      <c r="J51" s="145">
        <f t="shared" si="41"/>
        <v>0</v>
      </c>
      <c r="K51" s="148">
        <f>K18-K35</f>
        <v>0</v>
      </c>
      <c r="L51" s="149">
        <f>L18-L35</f>
        <v>0</v>
      </c>
      <c r="M51" s="145">
        <f t="shared" si="42"/>
        <v>0</v>
      </c>
      <c r="N51" s="440">
        <f t="shared" si="43"/>
        <v>0</v>
      </c>
      <c r="O51" s="255">
        <f t="shared" si="43"/>
        <v>0</v>
      </c>
      <c r="P51" s="446">
        <f t="shared" si="44"/>
        <v>0</v>
      </c>
      <c r="Q51" s="286"/>
      <c r="R51" s="286"/>
    </row>
    <row r="52" spans="1:18" ht="46.5" customHeight="1" x14ac:dyDescent="0.35">
      <c r="A52" s="122" t="s">
        <v>78</v>
      </c>
      <c r="B52" s="148">
        <v>0</v>
      </c>
      <c r="C52" s="149">
        <v>0</v>
      </c>
      <c r="D52" s="145">
        <v>0</v>
      </c>
      <c r="E52" s="148">
        <v>0</v>
      </c>
      <c r="F52" s="149">
        <v>0</v>
      </c>
      <c r="G52" s="145">
        <f t="shared" si="39"/>
        <v>0</v>
      </c>
      <c r="H52" s="148">
        <v>0</v>
      </c>
      <c r="I52" s="149">
        <v>0</v>
      </c>
      <c r="J52" s="145">
        <f t="shared" si="41"/>
        <v>0</v>
      </c>
      <c r="K52" s="148">
        <f>K19-K36</f>
        <v>0</v>
      </c>
      <c r="L52" s="149">
        <f>L19-L36</f>
        <v>0</v>
      </c>
      <c r="M52" s="145">
        <f t="shared" si="42"/>
        <v>0</v>
      </c>
      <c r="N52" s="440">
        <f t="shared" si="43"/>
        <v>0</v>
      </c>
      <c r="O52" s="255">
        <f t="shared" si="43"/>
        <v>0</v>
      </c>
      <c r="P52" s="446">
        <f t="shared" si="44"/>
        <v>0</v>
      </c>
      <c r="Q52" s="286"/>
      <c r="R52" s="286"/>
    </row>
    <row r="53" spans="1:18" ht="42" customHeight="1" x14ac:dyDescent="0.35">
      <c r="A53" s="122" t="s">
        <v>20</v>
      </c>
      <c r="B53" s="148">
        <v>0</v>
      </c>
      <c r="C53" s="149">
        <v>0</v>
      </c>
      <c r="D53" s="145">
        <v>0</v>
      </c>
      <c r="E53" s="148">
        <v>0</v>
      </c>
      <c r="F53" s="149">
        <v>0</v>
      </c>
      <c r="G53" s="145">
        <f t="shared" si="39"/>
        <v>0</v>
      </c>
      <c r="H53" s="148">
        <v>0</v>
      </c>
      <c r="I53" s="149">
        <v>0</v>
      </c>
      <c r="J53" s="145">
        <f t="shared" si="41"/>
        <v>0</v>
      </c>
      <c r="K53" s="148">
        <v>0</v>
      </c>
      <c r="L53" s="149">
        <v>0</v>
      </c>
      <c r="M53" s="145">
        <f t="shared" si="42"/>
        <v>0</v>
      </c>
      <c r="N53" s="440">
        <f t="shared" si="43"/>
        <v>0</v>
      </c>
      <c r="O53" s="255">
        <f t="shared" si="43"/>
        <v>0</v>
      </c>
      <c r="P53" s="446">
        <f t="shared" si="44"/>
        <v>0</v>
      </c>
      <c r="Q53" s="286"/>
      <c r="R53" s="286"/>
    </row>
    <row r="54" spans="1:18" ht="48.75" customHeight="1" thickBot="1" x14ac:dyDescent="0.4">
      <c r="A54" s="122" t="s">
        <v>21</v>
      </c>
      <c r="B54" s="154">
        <v>0</v>
      </c>
      <c r="C54" s="155">
        <v>0</v>
      </c>
      <c r="D54" s="145">
        <f>D21-D38</f>
        <v>0</v>
      </c>
      <c r="E54" s="249">
        <v>0</v>
      </c>
      <c r="F54" s="250">
        <f t="shared" ref="F54" si="45">F21-F38</f>
        <v>0</v>
      </c>
      <c r="G54" s="145">
        <f t="shared" si="39"/>
        <v>0</v>
      </c>
      <c r="H54" s="154">
        <f t="shared" ref="H54:J55" si="46">H21-H38</f>
        <v>0</v>
      </c>
      <c r="I54" s="155">
        <f t="shared" si="46"/>
        <v>0</v>
      </c>
      <c r="J54" s="145">
        <f t="shared" si="41"/>
        <v>0</v>
      </c>
      <c r="K54" s="249">
        <f t="shared" ref="K54:M55" si="47">K21-K38</f>
        <v>0</v>
      </c>
      <c r="L54" s="250">
        <f>L21-L38</f>
        <v>0</v>
      </c>
      <c r="M54" s="145">
        <f t="shared" si="42"/>
        <v>0</v>
      </c>
      <c r="N54" s="440">
        <f t="shared" si="43"/>
        <v>0</v>
      </c>
      <c r="O54" s="255">
        <f t="shared" si="43"/>
        <v>0</v>
      </c>
      <c r="P54" s="446">
        <f t="shared" si="44"/>
        <v>0</v>
      </c>
      <c r="Q54" s="286"/>
      <c r="R54" s="286"/>
    </row>
    <row r="55" spans="1:18" ht="48.75" customHeight="1" thickBot="1" x14ac:dyDescent="0.4">
      <c r="A55" s="763" t="s">
        <v>11</v>
      </c>
      <c r="B55" s="452">
        <v>0</v>
      </c>
      <c r="C55" s="452">
        <v>0</v>
      </c>
      <c r="D55" s="452">
        <v>0</v>
      </c>
      <c r="E55" s="452">
        <f t="shared" ref="E55" si="48">E22-E39</f>
        <v>0</v>
      </c>
      <c r="F55" s="452">
        <f>F48</f>
        <v>0</v>
      </c>
      <c r="G55" s="452">
        <f>G48</f>
        <v>0</v>
      </c>
      <c r="H55" s="452">
        <f t="shared" si="46"/>
        <v>0</v>
      </c>
      <c r="I55" s="452">
        <f t="shared" si="46"/>
        <v>0</v>
      </c>
      <c r="J55" s="452">
        <f t="shared" si="46"/>
        <v>0</v>
      </c>
      <c r="K55" s="452">
        <f t="shared" si="47"/>
        <v>0</v>
      </c>
      <c r="L55" s="452">
        <f t="shared" si="47"/>
        <v>0</v>
      </c>
      <c r="M55" s="452">
        <f t="shared" si="47"/>
        <v>0</v>
      </c>
      <c r="N55" s="452">
        <f t="shared" ref="N55:P55" si="49">N22-N39</f>
        <v>0</v>
      </c>
      <c r="O55" s="452">
        <f t="shared" si="49"/>
        <v>0</v>
      </c>
      <c r="P55" s="452">
        <f t="shared" si="49"/>
        <v>0</v>
      </c>
      <c r="Q55" s="358"/>
      <c r="R55" s="358"/>
    </row>
    <row r="56" spans="1:18" ht="48.75" customHeight="1" thickBot="1" x14ac:dyDescent="0.4">
      <c r="A56" s="767" t="s">
        <v>8</v>
      </c>
      <c r="B56" s="444">
        <f>B39</f>
        <v>125</v>
      </c>
      <c r="C56" s="444">
        <f t="shared" ref="C56:P56" si="50">C39</f>
        <v>59</v>
      </c>
      <c r="D56" s="444">
        <f t="shared" si="50"/>
        <v>184</v>
      </c>
      <c r="E56" s="747">
        <f t="shared" si="50"/>
        <v>114</v>
      </c>
      <c r="F56" s="747">
        <f t="shared" si="50"/>
        <v>60</v>
      </c>
      <c r="G56" s="747">
        <f t="shared" si="50"/>
        <v>174</v>
      </c>
      <c r="H56" s="444">
        <f t="shared" si="50"/>
        <v>187</v>
      </c>
      <c r="I56" s="444">
        <f t="shared" si="50"/>
        <v>83</v>
      </c>
      <c r="J56" s="444">
        <f t="shared" si="50"/>
        <v>270</v>
      </c>
      <c r="K56" s="444">
        <f t="shared" si="50"/>
        <v>113</v>
      </c>
      <c r="L56" s="444">
        <f t="shared" si="50"/>
        <v>20</v>
      </c>
      <c r="M56" s="444">
        <f t="shared" si="50"/>
        <v>133</v>
      </c>
      <c r="N56" s="444">
        <f t="shared" si="50"/>
        <v>539</v>
      </c>
      <c r="O56" s="444">
        <f t="shared" si="50"/>
        <v>222</v>
      </c>
      <c r="P56" s="445">
        <f t="shared" si="50"/>
        <v>761</v>
      </c>
      <c r="Q56" s="292"/>
      <c r="R56" s="292"/>
    </row>
    <row r="57" spans="1:18" ht="48.75" customHeight="1" thickBot="1" x14ac:dyDescent="0.4">
      <c r="A57" s="258" t="s">
        <v>15</v>
      </c>
      <c r="B57" s="747">
        <f>B55</f>
        <v>0</v>
      </c>
      <c r="C57" s="747">
        <f t="shared" ref="C57:P57" si="51">C55</f>
        <v>0</v>
      </c>
      <c r="D57" s="747">
        <f t="shared" si="51"/>
        <v>0</v>
      </c>
      <c r="E57" s="747">
        <f t="shared" si="51"/>
        <v>0</v>
      </c>
      <c r="F57" s="747">
        <f t="shared" si="51"/>
        <v>0</v>
      </c>
      <c r="G57" s="747">
        <f t="shared" si="51"/>
        <v>0</v>
      </c>
      <c r="H57" s="747">
        <f t="shared" si="51"/>
        <v>0</v>
      </c>
      <c r="I57" s="747">
        <f t="shared" si="51"/>
        <v>0</v>
      </c>
      <c r="J57" s="747">
        <f t="shared" si="51"/>
        <v>0</v>
      </c>
      <c r="K57" s="747">
        <f t="shared" si="51"/>
        <v>0</v>
      </c>
      <c r="L57" s="747">
        <f t="shared" si="51"/>
        <v>0</v>
      </c>
      <c r="M57" s="747">
        <f t="shared" si="51"/>
        <v>0</v>
      </c>
      <c r="N57" s="747">
        <f t="shared" si="51"/>
        <v>0</v>
      </c>
      <c r="O57" s="747">
        <f t="shared" si="51"/>
        <v>0</v>
      </c>
      <c r="P57" s="747">
        <f t="shared" si="51"/>
        <v>0</v>
      </c>
      <c r="Q57" s="292"/>
      <c r="R57" s="292"/>
    </row>
    <row r="58" spans="1:18" ht="48.75" customHeight="1" thickBot="1" x14ac:dyDescent="0.4">
      <c r="A58" s="768" t="s">
        <v>12</v>
      </c>
      <c r="B58" s="906">
        <f t="shared" ref="B58:P58" si="52">SUM(B56:B57)</f>
        <v>125</v>
      </c>
      <c r="C58" s="906">
        <f t="shared" si="52"/>
        <v>59</v>
      </c>
      <c r="D58" s="907">
        <f t="shared" si="52"/>
        <v>184</v>
      </c>
      <c r="E58" s="908">
        <f t="shared" ref="E58:G58" si="53">SUM(E56:E57)</f>
        <v>114</v>
      </c>
      <c r="F58" s="906">
        <f t="shared" si="53"/>
        <v>60</v>
      </c>
      <c r="G58" s="906">
        <f t="shared" si="53"/>
        <v>174</v>
      </c>
      <c r="H58" s="906">
        <f t="shared" ref="H58:K58" si="54">SUM(H56:H57)</f>
        <v>187</v>
      </c>
      <c r="I58" s="906">
        <f t="shared" si="54"/>
        <v>83</v>
      </c>
      <c r="J58" s="906">
        <f t="shared" si="54"/>
        <v>270</v>
      </c>
      <c r="K58" s="906">
        <f t="shared" si="54"/>
        <v>113</v>
      </c>
      <c r="L58" s="906">
        <f>L39+L55</f>
        <v>20</v>
      </c>
      <c r="M58" s="906">
        <f>M55+M56+M57</f>
        <v>133</v>
      </c>
      <c r="N58" s="906">
        <f>N56</f>
        <v>539</v>
      </c>
      <c r="O58" s="906">
        <f>O56+O57</f>
        <v>222</v>
      </c>
      <c r="P58" s="907">
        <f t="shared" si="52"/>
        <v>761</v>
      </c>
      <c r="Q58" s="292"/>
      <c r="R58" s="292"/>
    </row>
    <row r="59" spans="1:18" ht="48.75" customHeight="1" x14ac:dyDescent="0.35">
      <c r="A59" s="286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359"/>
    </row>
    <row r="60" spans="1:18" ht="48.75" customHeight="1" x14ac:dyDescent="0.35">
      <c r="A60" s="1227"/>
      <c r="B60" s="1227"/>
      <c r="C60" s="1227"/>
      <c r="D60" s="1227"/>
      <c r="E60" s="1227"/>
      <c r="F60" s="1227"/>
      <c r="G60" s="1227"/>
      <c r="H60" s="1227"/>
      <c r="I60" s="1227"/>
      <c r="J60" s="1227"/>
      <c r="K60" s="1227"/>
      <c r="L60" s="1227"/>
      <c r="M60" s="1227"/>
      <c r="N60" s="1227"/>
      <c r="O60" s="1227"/>
      <c r="P60" s="1227"/>
    </row>
    <row r="61" spans="1:18" ht="48.75" customHeight="1" x14ac:dyDescent="0.35">
      <c r="A61" s="1226"/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</row>
    <row r="62" spans="1:18" ht="48.75" customHeight="1" x14ac:dyDescent="0.35">
      <c r="A62" s="360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</row>
    <row r="63" spans="1:18" ht="48.75" customHeight="1" x14ac:dyDescent="0.35">
      <c r="A63" s="360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</row>
  </sheetData>
  <protectedRanges>
    <protectedRange sqref="A61:P61" name="Диапазон8"/>
    <protectedRange sqref="B49:C54" name="Диапазон6_1"/>
    <protectedRange sqref="B33:C38" name="Диапазон4_1"/>
    <protectedRange sqref="B16:C21" name="Диапазон2_2"/>
    <protectedRange sqref="B9:C14" name="Диапазон1"/>
    <protectedRange sqref="B26:C31" name="Диапазон3"/>
    <protectedRange sqref="B42:C47" name="Диапазон5_1"/>
    <protectedRange sqref="A3:P3" name="Диапазон7"/>
    <protectedRange sqref="H49:I54" name="Диапазон6"/>
    <protectedRange sqref="H33:I38" name="Диапазон4"/>
    <protectedRange sqref="H16:I21" name="Диапазон2_4"/>
    <protectedRange sqref="H9:I14" name="Диапазон1_1"/>
    <protectedRange sqref="H26:I31" name="Диапазон3_1"/>
    <protectedRange sqref="H42:I47" name="Диапазон5"/>
    <protectedRange sqref="K49:L54" name="Диапазон6_2"/>
    <protectedRange sqref="K33:L38" name="Диапазон4_3"/>
    <protectedRange sqref="K16:L21" name="Диапазон2_5"/>
    <protectedRange sqref="K9:L14" name="Диапазон1_2"/>
    <protectedRange sqref="K26:L31" name="Диапазон3_2"/>
    <protectedRange sqref="K42:L47" name="Диапазон5_2"/>
    <protectedRange sqref="E49:F54" name="Диапазон6_3"/>
    <protectedRange sqref="E33:F38" name="Диапазон4_4"/>
    <protectedRange sqref="E16:F21" name="Диапазон2_6"/>
    <protectedRange sqref="E9:F14" name="Диапазон1_3"/>
    <protectedRange sqref="E26:F31" name="Диапазон3_3"/>
    <protectedRange sqref="E42:F47" name="Диапазон5_3"/>
  </protectedRanges>
  <mergeCells count="11">
    <mergeCell ref="A61:P61"/>
    <mergeCell ref="A60:P60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O58"/>
  <sheetViews>
    <sheetView view="pageBreakPreview" topLeftCell="A19" zoomScale="40" zoomScaleNormal="50" zoomScaleSheetLayoutView="40" workbookViewId="0">
      <selection activeCell="F51" sqref="F51"/>
    </sheetView>
  </sheetViews>
  <sheetFormatPr defaultRowHeight="25.5" x14ac:dyDescent="0.35"/>
  <cols>
    <col min="1" max="1" width="111.140625" style="351" customWidth="1"/>
    <col min="2" max="3" width="14.5703125" style="351" customWidth="1"/>
    <col min="4" max="4" width="14" style="351" customWidth="1"/>
    <col min="5" max="5" width="14.28515625" style="351" customWidth="1"/>
    <col min="6" max="6" width="17.42578125" style="351" customWidth="1"/>
    <col min="7" max="7" width="13.7109375" style="351" customWidth="1"/>
    <col min="8" max="8" width="14.5703125" style="351" customWidth="1"/>
    <col min="9" max="9" width="17.28515625" style="351" customWidth="1"/>
    <col min="10" max="10" width="13.42578125" style="351" customWidth="1"/>
    <col min="11" max="11" width="14" style="351" customWidth="1"/>
    <col min="12" max="12" width="17.42578125" style="351" customWidth="1"/>
    <col min="13" max="13" width="13.85546875" style="351" customWidth="1"/>
    <col min="14" max="14" width="14.42578125" style="351" customWidth="1"/>
    <col min="15" max="15" width="17.140625" style="351" customWidth="1"/>
    <col min="16" max="16" width="17.5703125" style="351" customWidth="1"/>
    <col min="17" max="17" width="10.7109375" style="351" customWidth="1"/>
    <col min="18" max="18" width="9.140625" style="351"/>
    <col min="19" max="19" width="12.85546875" style="351" customWidth="1"/>
    <col min="20" max="20" width="23.42578125" style="351" customWidth="1"/>
    <col min="21" max="22" width="9.140625" style="351"/>
    <col min="23" max="23" width="10.5703125" style="351" bestFit="1" customWidth="1"/>
    <col min="24" max="24" width="11.28515625" style="351" customWidth="1"/>
    <col min="25" max="256" width="9.140625" style="351"/>
    <col min="257" max="257" width="111.140625" style="351" customWidth="1"/>
    <col min="258" max="259" width="14.5703125" style="351" customWidth="1"/>
    <col min="260" max="260" width="14" style="351" customWidth="1"/>
    <col min="261" max="261" width="14.28515625" style="351" customWidth="1"/>
    <col min="262" max="262" width="17.42578125" style="351" customWidth="1"/>
    <col min="263" max="263" width="13.7109375" style="351" customWidth="1"/>
    <col min="264" max="264" width="14.5703125" style="351" customWidth="1"/>
    <col min="265" max="265" width="17.28515625" style="351" customWidth="1"/>
    <col min="266" max="266" width="13.42578125" style="351" customWidth="1"/>
    <col min="267" max="267" width="14" style="351" customWidth="1"/>
    <col min="268" max="268" width="17.42578125" style="351" customWidth="1"/>
    <col min="269" max="269" width="13.85546875" style="351" customWidth="1"/>
    <col min="270" max="270" width="14.42578125" style="351" customWidth="1"/>
    <col min="271" max="271" width="17.140625" style="351" customWidth="1"/>
    <col min="272" max="272" width="17.5703125" style="351" customWidth="1"/>
    <col min="273" max="273" width="10.7109375" style="351" customWidth="1"/>
    <col min="274" max="274" width="9.140625" style="351"/>
    <col min="275" max="275" width="12.85546875" style="351" customWidth="1"/>
    <col min="276" max="276" width="23.42578125" style="351" customWidth="1"/>
    <col min="277" max="278" width="9.140625" style="351"/>
    <col min="279" max="279" width="10.5703125" style="351" bestFit="1" customWidth="1"/>
    <col min="280" max="280" width="11.28515625" style="351" customWidth="1"/>
    <col min="281" max="512" width="9.140625" style="351"/>
    <col min="513" max="513" width="111.140625" style="351" customWidth="1"/>
    <col min="514" max="515" width="14.5703125" style="351" customWidth="1"/>
    <col min="516" max="516" width="14" style="351" customWidth="1"/>
    <col min="517" max="517" width="14.28515625" style="351" customWidth="1"/>
    <col min="518" max="518" width="17.42578125" style="351" customWidth="1"/>
    <col min="519" max="519" width="13.7109375" style="351" customWidth="1"/>
    <col min="520" max="520" width="14.5703125" style="351" customWidth="1"/>
    <col min="521" max="521" width="17.28515625" style="351" customWidth="1"/>
    <col min="522" max="522" width="13.42578125" style="351" customWidth="1"/>
    <col min="523" max="523" width="14" style="351" customWidth="1"/>
    <col min="524" max="524" width="17.42578125" style="351" customWidth="1"/>
    <col min="525" max="525" width="13.85546875" style="351" customWidth="1"/>
    <col min="526" max="526" width="14.42578125" style="351" customWidth="1"/>
    <col min="527" max="527" width="17.140625" style="351" customWidth="1"/>
    <col min="528" max="528" width="17.5703125" style="351" customWidth="1"/>
    <col min="529" max="529" width="10.7109375" style="351" customWidth="1"/>
    <col min="530" max="530" width="9.140625" style="351"/>
    <col min="531" max="531" width="12.85546875" style="351" customWidth="1"/>
    <col min="532" max="532" width="23.42578125" style="351" customWidth="1"/>
    <col min="533" max="534" width="9.140625" style="351"/>
    <col min="535" max="535" width="10.5703125" style="351" bestFit="1" customWidth="1"/>
    <col min="536" max="536" width="11.28515625" style="351" customWidth="1"/>
    <col min="537" max="768" width="9.140625" style="351"/>
    <col min="769" max="769" width="111.140625" style="351" customWidth="1"/>
    <col min="770" max="771" width="14.5703125" style="351" customWidth="1"/>
    <col min="772" max="772" width="14" style="351" customWidth="1"/>
    <col min="773" max="773" width="14.28515625" style="351" customWidth="1"/>
    <col min="774" max="774" width="17.42578125" style="351" customWidth="1"/>
    <col min="775" max="775" width="13.7109375" style="351" customWidth="1"/>
    <col min="776" max="776" width="14.5703125" style="351" customWidth="1"/>
    <col min="777" max="777" width="17.28515625" style="351" customWidth="1"/>
    <col min="778" max="778" width="13.42578125" style="351" customWidth="1"/>
    <col min="779" max="779" width="14" style="351" customWidth="1"/>
    <col min="780" max="780" width="17.42578125" style="351" customWidth="1"/>
    <col min="781" max="781" width="13.85546875" style="351" customWidth="1"/>
    <col min="782" max="782" width="14.42578125" style="351" customWidth="1"/>
    <col min="783" max="783" width="17.140625" style="351" customWidth="1"/>
    <col min="784" max="784" width="17.5703125" style="351" customWidth="1"/>
    <col min="785" max="785" width="10.7109375" style="351" customWidth="1"/>
    <col min="786" max="786" width="9.140625" style="351"/>
    <col min="787" max="787" width="12.85546875" style="351" customWidth="1"/>
    <col min="788" max="788" width="23.42578125" style="351" customWidth="1"/>
    <col min="789" max="790" width="9.140625" style="351"/>
    <col min="791" max="791" width="10.5703125" style="351" bestFit="1" customWidth="1"/>
    <col min="792" max="792" width="11.28515625" style="351" customWidth="1"/>
    <col min="793" max="1024" width="9.140625" style="351"/>
    <col min="1025" max="1025" width="111.140625" style="351" customWidth="1"/>
    <col min="1026" max="1027" width="14.5703125" style="351" customWidth="1"/>
    <col min="1028" max="1028" width="14" style="351" customWidth="1"/>
    <col min="1029" max="1029" width="14.28515625" style="351" customWidth="1"/>
    <col min="1030" max="1030" width="17.42578125" style="351" customWidth="1"/>
    <col min="1031" max="1031" width="13.7109375" style="351" customWidth="1"/>
    <col min="1032" max="1032" width="14.5703125" style="351" customWidth="1"/>
    <col min="1033" max="1033" width="17.28515625" style="351" customWidth="1"/>
    <col min="1034" max="1034" width="13.42578125" style="351" customWidth="1"/>
    <col min="1035" max="1035" width="14" style="351" customWidth="1"/>
    <col min="1036" max="1036" width="17.42578125" style="351" customWidth="1"/>
    <col min="1037" max="1037" width="13.85546875" style="351" customWidth="1"/>
    <col min="1038" max="1038" width="14.42578125" style="351" customWidth="1"/>
    <col min="1039" max="1039" width="17.140625" style="351" customWidth="1"/>
    <col min="1040" max="1040" width="17.5703125" style="351" customWidth="1"/>
    <col min="1041" max="1041" width="10.7109375" style="351" customWidth="1"/>
    <col min="1042" max="1042" width="9.140625" style="351"/>
    <col min="1043" max="1043" width="12.85546875" style="351" customWidth="1"/>
    <col min="1044" max="1044" width="23.42578125" style="351" customWidth="1"/>
    <col min="1045" max="1046" width="9.140625" style="351"/>
    <col min="1047" max="1047" width="10.5703125" style="351" bestFit="1" customWidth="1"/>
    <col min="1048" max="1048" width="11.28515625" style="351" customWidth="1"/>
    <col min="1049" max="1280" width="9.140625" style="351"/>
    <col min="1281" max="1281" width="111.140625" style="351" customWidth="1"/>
    <col min="1282" max="1283" width="14.5703125" style="351" customWidth="1"/>
    <col min="1284" max="1284" width="14" style="351" customWidth="1"/>
    <col min="1285" max="1285" width="14.28515625" style="351" customWidth="1"/>
    <col min="1286" max="1286" width="17.42578125" style="351" customWidth="1"/>
    <col min="1287" max="1287" width="13.7109375" style="351" customWidth="1"/>
    <col min="1288" max="1288" width="14.5703125" style="351" customWidth="1"/>
    <col min="1289" max="1289" width="17.28515625" style="351" customWidth="1"/>
    <col min="1290" max="1290" width="13.42578125" style="351" customWidth="1"/>
    <col min="1291" max="1291" width="14" style="351" customWidth="1"/>
    <col min="1292" max="1292" width="17.42578125" style="351" customWidth="1"/>
    <col min="1293" max="1293" width="13.85546875" style="351" customWidth="1"/>
    <col min="1294" max="1294" width="14.42578125" style="351" customWidth="1"/>
    <col min="1295" max="1295" width="17.140625" style="351" customWidth="1"/>
    <col min="1296" max="1296" width="17.5703125" style="351" customWidth="1"/>
    <col min="1297" max="1297" width="10.7109375" style="351" customWidth="1"/>
    <col min="1298" max="1298" width="9.140625" style="351"/>
    <col min="1299" max="1299" width="12.85546875" style="351" customWidth="1"/>
    <col min="1300" max="1300" width="23.42578125" style="351" customWidth="1"/>
    <col min="1301" max="1302" width="9.140625" style="351"/>
    <col min="1303" max="1303" width="10.5703125" style="351" bestFit="1" customWidth="1"/>
    <col min="1304" max="1304" width="11.28515625" style="351" customWidth="1"/>
    <col min="1305" max="1536" width="9.140625" style="351"/>
    <col min="1537" max="1537" width="111.140625" style="351" customWidth="1"/>
    <col min="1538" max="1539" width="14.5703125" style="351" customWidth="1"/>
    <col min="1540" max="1540" width="14" style="351" customWidth="1"/>
    <col min="1541" max="1541" width="14.28515625" style="351" customWidth="1"/>
    <col min="1542" max="1542" width="17.42578125" style="351" customWidth="1"/>
    <col min="1543" max="1543" width="13.7109375" style="351" customWidth="1"/>
    <col min="1544" max="1544" width="14.5703125" style="351" customWidth="1"/>
    <col min="1545" max="1545" width="17.28515625" style="351" customWidth="1"/>
    <col min="1546" max="1546" width="13.42578125" style="351" customWidth="1"/>
    <col min="1547" max="1547" width="14" style="351" customWidth="1"/>
    <col min="1548" max="1548" width="17.42578125" style="351" customWidth="1"/>
    <col min="1549" max="1549" width="13.85546875" style="351" customWidth="1"/>
    <col min="1550" max="1550" width="14.42578125" style="351" customWidth="1"/>
    <col min="1551" max="1551" width="17.140625" style="351" customWidth="1"/>
    <col min="1552" max="1552" width="17.5703125" style="351" customWidth="1"/>
    <col min="1553" max="1553" width="10.7109375" style="351" customWidth="1"/>
    <col min="1554" max="1554" width="9.140625" style="351"/>
    <col min="1555" max="1555" width="12.85546875" style="351" customWidth="1"/>
    <col min="1556" max="1556" width="23.42578125" style="351" customWidth="1"/>
    <col min="1557" max="1558" width="9.140625" style="351"/>
    <col min="1559" max="1559" width="10.5703125" style="351" bestFit="1" customWidth="1"/>
    <col min="1560" max="1560" width="11.28515625" style="351" customWidth="1"/>
    <col min="1561" max="1792" width="9.140625" style="351"/>
    <col min="1793" max="1793" width="111.140625" style="351" customWidth="1"/>
    <col min="1794" max="1795" width="14.5703125" style="351" customWidth="1"/>
    <col min="1796" max="1796" width="14" style="351" customWidth="1"/>
    <col min="1797" max="1797" width="14.28515625" style="351" customWidth="1"/>
    <col min="1798" max="1798" width="17.42578125" style="351" customWidth="1"/>
    <col min="1799" max="1799" width="13.7109375" style="351" customWidth="1"/>
    <col min="1800" max="1800" width="14.5703125" style="351" customWidth="1"/>
    <col min="1801" max="1801" width="17.28515625" style="351" customWidth="1"/>
    <col min="1802" max="1802" width="13.42578125" style="351" customWidth="1"/>
    <col min="1803" max="1803" width="14" style="351" customWidth="1"/>
    <col min="1804" max="1804" width="17.42578125" style="351" customWidth="1"/>
    <col min="1805" max="1805" width="13.85546875" style="351" customWidth="1"/>
    <col min="1806" max="1806" width="14.42578125" style="351" customWidth="1"/>
    <col min="1807" max="1807" width="17.140625" style="351" customWidth="1"/>
    <col min="1808" max="1808" width="17.5703125" style="351" customWidth="1"/>
    <col min="1809" max="1809" width="10.7109375" style="351" customWidth="1"/>
    <col min="1810" max="1810" width="9.140625" style="351"/>
    <col min="1811" max="1811" width="12.85546875" style="351" customWidth="1"/>
    <col min="1812" max="1812" width="23.42578125" style="351" customWidth="1"/>
    <col min="1813" max="1814" width="9.140625" style="351"/>
    <col min="1815" max="1815" width="10.5703125" style="351" bestFit="1" customWidth="1"/>
    <col min="1816" max="1816" width="11.28515625" style="351" customWidth="1"/>
    <col min="1817" max="2048" width="9.140625" style="351"/>
    <col min="2049" max="2049" width="111.140625" style="351" customWidth="1"/>
    <col min="2050" max="2051" width="14.5703125" style="351" customWidth="1"/>
    <col min="2052" max="2052" width="14" style="351" customWidth="1"/>
    <col min="2053" max="2053" width="14.28515625" style="351" customWidth="1"/>
    <col min="2054" max="2054" width="17.42578125" style="351" customWidth="1"/>
    <col min="2055" max="2055" width="13.7109375" style="351" customWidth="1"/>
    <col min="2056" max="2056" width="14.5703125" style="351" customWidth="1"/>
    <col min="2057" max="2057" width="17.28515625" style="351" customWidth="1"/>
    <col min="2058" max="2058" width="13.42578125" style="351" customWidth="1"/>
    <col min="2059" max="2059" width="14" style="351" customWidth="1"/>
    <col min="2060" max="2060" width="17.42578125" style="351" customWidth="1"/>
    <col min="2061" max="2061" width="13.85546875" style="351" customWidth="1"/>
    <col min="2062" max="2062" width="14.42578125" style="351" customWidth="1"/>
    <col min="2063" max="2063" width="17.140625" style="351" customWidth="1"/>
    <col min="2064" max="2064" width="17.5703125" style="351" customWidth="1"/>
    <col min="2065" max="2065" width="10.7109375" style="351" customWidth="1"/>
    <col min="2066" max="2066" width="9.140625" style="351"/>
    <col min="2067" max="2067" width="12.85546875" style="351" customWidth="1"/>
    <col min="2068" max="2068" width="23.42578125" style="351" customWidth="1"/>
    <col min="2069" max="2070" width="9.140625" style="351"/>
    <col min="2071" max="2071" width="10.5703125" style="351" bestFit="1" customWidth="1"/>
    <col min="2072" max="2072" width="11.28515625" style="351" customWidth="1"/>
    <col min="2073" max="2304" width="9.140625" style="351"/>
    <col min="2305" max="2305" width="111.140625" style="351" customWidth="1"/>
    <col min="2306" max="2307" width="14.5703125" style="351" customWidth="1"/>
    <col min="2308" max="2308" width="14" style="351" customWidth="1"/>
    <col min="2309" max="2309" width="14.28515625" style="351" customWidth="1"/>
    <col min="2310" max="2310" width="17.42578125" style="351" customWidth="1"/>
    <col min="2311" max="2311" width="13.7109375" style="351" customWidth="1"/>
    <col min="2312" max="2312" width="14.5703125" style="351" customWidth="1"/>
    <col min="2313" max="2313" width="17.28515625" style="351" customWidth="1"/>
    <col min="2314" max="2314" width="13.42578125" style="351" customWidth="1"/>
    <col min="2315" max="2315" width="14" style="351" customWidth="1"/>
    <col min="2316" max="2316" width="17.42578125" style="351" customWidth="1"/>
    <col min="2317" max="2317" width="13.85546875" style="351" customWidth="1"/>
    <col min="2318" max="2318" width="14.42578125" style="351" customWidth="1"/>
    <col min="2319" max="2319" width="17.140625" style="351" customWidth="1"/>
    <col min="2320" max="2320" width="17.5703125" style="351" customWidth="1"/>
    <col min="2321" max="2321" width="10.7109375" style="351" customWidth="1"/>
    <col min="2322" max="2322" width="9.140625" style="351"/>
    <col min="2323" max="2323" width="12.85546875" style="351" customWidth="1"/>
    <col min="2324" max="2324" width="23.42578125" style="351" customWidth="1"/>
    <col min="2325" max="2326" width="9.140625" style="351"/>
    <col min="2327" max="2327" width="10.5703125" style="351" bestFit="1" customWidth="1"/>
    <col min="2328" max="2328" width="11.28515625" style="351" customWidth="1"/>
    <col min="2329" max="2560" width="9.140625" style="351"/>
    <col min="2561" max="2561" width="111.140625" style="351" customWidth="1"/>
    <col min="2562" max="2563" width="14.5703125" style="351" customWidth="1"/>
    <col min="2564" max="2564" width="14" style="351" customWidth="1"/>
    <col min="2565" max="2565" width="14.28515625" style="351" customWidth="1"/>
    <col min="2566" max="2566" width="17.42578125" style="351" customWidth="1"/>
    <col min="2567" max="2567" width="13.7109375" style="351" customWidth="1"/>
    <col min="2568" max="2568" width="14.5703125" style="351" customWidth="1"/>
    <col min="2569" max="2569" width="17.28515625" style="351" customWidth="1"/>
    <col min="2570" max="2570" width="13.42578125" style="351" customWidth="1"/>
    <col min="2571" max="2571" width="14" style="351" customWidth="1"/>
    <col min="2572" max="2572" width="17.42578125" style="351" customWidth="1"/>
    <col min="2573" max="2573" width="13.85546875" style="351" customWidth="1"/>
    <col min="2574" max="2574" width="14.42578125" style="351" customWidth="1"/>
    <col min="2575" max="2575" width="17.140625" style="351" customWidth="1"/>
    <col min="2576" max="2576" width="17.5703125" style="351" customWidth="1"/>
    <col min="2577" max="2577" width="10.7109375" style="351" customWidth="1"/>
    <col min="2578" max="2578" width="9.140625" style="351"/>
    <col min="2579" max="2579" width="12.85546875" style="351" customWidth="1"/>
    <col min="2580" max="2580" width="23.42578125" style="351" customWidth="1"/>
    <col min="2581" max="2582" width="9.140625" style="351"/>
    <col min="2583" max="2583" width="10.5703125" style="351" bestFit="1" customWidth="1"/>
    <col min="2584" max="2584" width="11.28515625" style="351" customWidth="1"/>
    <col min="2585" max="2816" width="9.140625" style="351"/>
    <col min="2817" max="2817" width="111.140625" style="351" customWidth="1"/>
    <col min="2818" max="2819" width="14.5703125" style="351" customWidth="1"/>
    <col min="2820" max="2820" width="14" style="351" customWidth="1"/>
    <col min="2821" max="2821" width="14.28515625" style="351" customWidth="1"/>
    <col min="2822" max="2822" width="17.42578125" style="351" customWidth="1"/>
    <col min="2823" max="2823" width="13.7109375" style="351" customWidth="1"/>
    <col min="2824" max="2824" width="14.5703125" style="351" customWidth="1"/>
    <col min="2825" max="2825" width="17.28515625" style="351" customWidth="1"/>
    <col min="2826" max="2826" width="13.42578125" style="351" customWidth="1"/>
    <col min="2827" max="2827" width="14" style="351" customWidth="1"/>
    <col min="2828" max="2828" width="17.42578125" style="351" customWidth="1"/>
    <col min="2829" max="2829" width="13.85546875" style="351" customWidth="1"/>
    <col min="2830" max="2830" width="14.42578125" style="351" customWidth="1"/>
    <col min="2831" max="2831" width="17.140625" style="351" customWidth="1"/>
    <col min="2832" max="2832" width="17.5703125" style="351" customWidth="1"/>
    <col min="2833" max="2833" width="10.7109375" style="351" customWidth="1"/>
    <col min="2834" max="2834" width="9.140625" style="351"/>
    <col min="2835" max="2835" width="12.85546875" style="351" customWidth="1"/>
    <col min="2836" max="2836" width="23.42578125" style="351" customWidth="1"/>
    <col min="2837" max="2838" width="9.140625" style="351"/>
    <col min="2839" max="2839" width="10.5703125" style="351" bestFit="1" customWidth="1"/>
    <col min="2840" max="2840" width="11.28515625" style="351" customWidth="1"/>
    <col min="2841" max="3072" width="9.140625" style="351"/>
    <col min="3073" max="3073" width="111.140625" style="351" customWidth="1"/>
    <col min="3074" max="3075" width="14.5703125" style="351" customWidth="1"/>
    <col min="3076" max="3076" width="14" style="351" customWidth="1"/>
    <col min="3077" max="3077" width="14.28515625" style="351" customWidth="1"/>
    <col min="3078" max="3078" width="17.42578125" style="351" customWidth="1"/>
    <col min="3079" max="3079" width="13.7109375" style="351" customWidth="1"/>
    <col min="3080" max="3080" width="14.5703125" style="351" customWidth="1"/>
    <col min="3081" max="3081" width="17.28515625" style="351" customWidth="1"/>
    <col min="3082" max="3082" width="13.42578125" style="351" customWidth="1"/>
    <col min="3083" max="3083" width="14" style="351" customWidth="1"/>
    <col min="3084" max="3084" width="17.42578125" style="351" customWidth="1"/>
    <col min="3085" max="3085" width="13.85546875" style="351" customWidth="1"/>
    <col min="3086" max="3086" width="14.42578125" style="351" customWidth="1"/>
    <col min="3087" max="3087" width="17.140625" style="351" customWidth="1"/>
    <col min="3088" max="3088" width="17.5703125" style="351" customWidth="1"/>
    <col min="3089" max="3089" width="10.7109375" style="351" customWidth="1"/>
    <col min="3090" max="3090" width="9.140625" style="351"/>
    <col min="3091" max="3091" width="12.85546875" style="351" customWidth="1"/>
    <col min="3092" max="3092" width="23.42578125" style="351" customWidth="1"/>
    <col min="3093" max="3094" width="9.140625" style="351"/>
    <col min="3095" max="3095" width="10.5703125" style="351" bestFit="1" customWidth="1"/>
    <col min="3096" max="3096" width="11.28515625" style="351" customWidth="1"/>
    <col min="3097" max="3328" width="9.140625" style="351"/>
    <col min="3329" max="3329" width="111.140625" style="351" customWidth="1"/>
    <col min="3330" max="3331" width="14.5703125" style="351" customWidth="1"/>
    <col min="3332" max="3332" width="14" style="351" customWidth="1"/>
    <col min="3333" max="3333" width="14.28515625" style="351" customWidth="1"/>
    <col min="3334" max="3334" width="17.42578125" style="351" customWidth="1"/>
    <col min="3335" max="3335" width="13.7109375" style="351" customWidth="1"/>
    <col min="3336" max="3336" width="14.5703125" style="351" customWidth="1"/>
    <col min="3337" max="3337" width="17.28515625" style="351" customWidth="1"/>
    <col min="3338" max="3338" width="13.42578125" style="351" customWidth="1"/>
    <col min="3339" max="3339" width="14" style="351" customWidth="1"/>
    <col min="3340" max="3340" width="17.42578125" style="351" customWidth="1"/>
    <col min="3341" max="3341" width="13.85546875" style="351" customWidth="1"/>
    <col min="3342" max="3342" width="14.42578125" style="351" customWidth="1"/>
    <col min="3343" max="3343" width="17.140625" style="351" customWidth="1"/>
    <col min="3344" max="3344" width="17.5703125" style="351" customWidth="1"/>
    <col min="3345" max="3345" width="10.7109375" style="351" customWidth="1"/>
    <col min="3346" max="3346" width="9.140625" style="351"/>
    <col min="3347" max="3347" width="12.85546875" style="351" customWidth="1"/>
    <col min="3348" max="3348" width="23.42578125" style="351" customWidth="1"/>
    <col min="3349" max="3350" width="9.140625" style="351"/>
    <col min="3351" max="3351" width="10.5703125" style="351" bestFit="1" customWidth="1"/>
    <col min="3352" max="3352" width="11.28515625" style="351" customWidth="1"/>
    <col min="3353" max="3584" width="9.140625" style="351"/>
    <col min="3585" max="3585" width="111.140625" style="351" customWidth="1"/>
    <col min="3586" max="3587" width="14.5703125" style="351" customWidth="1"/>
    <col min="3588" max="3588" width="14" style="351" customWidth="1"/>
    <col min="3589" max="3589" width="14.28515625" style="351" customWidth="1"/>
    <col min="3590" max="3590" width="17.42578125" style="351" customWidth="1"/>
    <col min="3591" max="3591" width="13.7109375" style="351" customWidth="1"/>
    <col min="3592" max="3592" width="14.5703125" style="351" customWidth="1"/>
    <col min="3593" max="3593" width="17.28515625" style="351" customWidth="1"/>
    <col min="3594" max="3594" width="13.42578125" style="351" customWidth="1"/>
    <col min="3595" max="3595" width="14" style="351" customWidth="1"/>
    <col min="3596" max="3596" width="17.42578125" style="351" customWidth="1"/>
    <col min="3597" max="3597" width="13.85546875" style="351" customWidth="1"/>
    <col min="3598" max="3598" width="14.42578125" style="351" customWidth="1"/>
    <col min="3599" max="3599" width="17.140625" style="351" customWidth="1"/>
    <col min="3600" max="3600" width="17.5703125" style="351" customWidth="1"/>
    <col min="3601" max="3601" width="10.7109375" style="351" customWidth="1"/>
    <col min="3602" max="3602" width="9.140625" style="351"/>
    <col min="3603" max="3603" width="12.85546875" style="351" customWidth="1"/>
    <col min="3604" max="3604" width="23.42578125" style="351" customWidth="1"/>
    <col min="3605" max="3606" width="9.140625" style="351"/>
    <col min="3607" max="3607" width="10.5703125" style="351" bestFit="1" customWidth="1"/>
    <col min="3608" max="3608" width="11.28515625" style="351" customWidth="1"/>
    <col min="3609" max="3840" width="9.140625" style="351"/>
    <col min="3841" max="3841" width="111.140625" style="351" customWidth="1"/>
    <col min="3842" max="3843" width="14.5703125" style="351" customWidth="1"/>
    <col min="3844" max="3844" width="14" style="351" customWidth="1"/>
    <col min="3845" max="3845" width="14.28515625" style="351" customWidth="1"/>
    <col min="3846" max="3846" width="17.42578125" style="351" customWidth="1"/>
    <col min="3847" max="3847" width="13.7109375" style="351" customWidth="1"/>
    <col min="3848" max="3848" width="14.5703125" style="351" customWidth="1"/>
    <col min="3849" max="3849" width="17.28515625" style="351" customWidth="1"/>
    <col min="3850" max="3850" width="13.42578125" style="351" customWidth="1"/>
    <col min="3851" max="3851" width="14" style="351" customWidth="1"/>
    <col min="3852" max="3852" width="17.42578125" style="351" customWidth="1"/>
    <col min="3853" max="3853" width="13.85546875" style="351" customWidth="1"/>
    <col min="3854" max="3854" width="14.42578125" style="351" customWidth="1"/>
    <col min="3855" max="3855" width="17.140625" style="351" customWidth="1"/>
    <col min="3856" max="3856" width="17.5703125" style="351" customWidth="1"/>
    <col min="3857" max="3857" width="10.7109375" style="351" customWidth="1"/>
    <col min="3858" max="3858" width="9.140625" style="351"/>
    <col min="3859" max="3859" width="12.85546875" style="351" customWidth="1"/>
    <col min="3860" max="3860" width="23.42578125" style="351" customWidth="1"/>
    <col min="3861" max="3862" width="9.140625" style="351"/>
    <col min="3863" max="3863" width="10.5703125" style="351" bestFit="1" customWidth="1"/>
    <col min="3864" max="3864" width="11.28515625" style="351" customWidth="1"/>
    <col min="3865" max="4096" width="9.140625" style="351"/>
    <col min="4097" max="4097" width="111.140625" style="351" customWidth="1"/>
    <col min="4098" max="4099" width="14.5703125" style="351" customWidth="1"/>
    <col min="4100" max="4100" width="14" style="351" customWidth="1"/>
    <col min="4101" max="4101" width="14.28515625" style="351" customWidth="1"/>
    <col min="4102" max="4102" width="17.42578125" style="351" customWidth="1"/>
    <col min="4103" max="4103" width="13.7109375" style="351" customWidth="1"/>
    <col min="4104" max="4104" width="14.5703125" style="351" customWidth="1"/>
    <col min="4105" max="4105" width="17.28515625" style="351" customWidth="1"/>
    <col min="4106" max="4106" width="13.42578125" style="351" customWidth="1"/>
    <col min="4107" max="4107" width="14" style="351" customWidth="1"/>
    <col min="4108" max="4108" width="17.42578125" style="351" customWidth="1"/>
    <col min="4109" max="4109" width="13.85546875" style="351" customWidth="1"/>
    <col min="4110" max="4110" width="14.42578125" style="351" customWidth="1"/>
    <col min="4111" max="4111" width="17.140625" style="351" customWidth="1"/>
    <col min="4112" max="4112" width="17.5703125" style="351" customWidth="1"/>
    <col min="4113" max="4113" width="10.7109375" style="351" customWidth="1"/>
    <col min="4114" max="4114" width="9.140625" style="351"/>
    <col min="4115" max="4115" width="12.85546875" style="351" customWidth="1"/>
    <col min="4116" max="4116" width="23.42578125" style="351" customWidth="1"/>
    <col min="4117" max="4118" width="9.140625" style="351"/>
    <col min="4119" max="4119" width="10.5703125" style="351" bestFit="1" customWidth="1"/>
    <col min="4120" max="4120" width="11.28515625" style="351" customWidth="1"/>
    <col min="4121" max="4352" width="9.140625" style="351"/>
    <col min="4353" max="4353" width="111.140625" style="351" customWidth="1"/>
    <col min="4354" max="4355" width="14.5703125" style="351" customWidth="1"/>
    <col min="4356" max="4356" width="14" style="351" customWidth="1"/>
    <col min="4357" max="4357" width="14.28515625" style="351" customWidth="1"/>
    <col min="4358" max="4358" width="17.42578125" style="351" customWidth="1"/>
    <col min="4359" max="4359" width="13.7109375" style="351" customWidth="1"/>
    <col min="4360" max="4360" width="14.5703125" style="351" customWidth="1"/>
    <col min="4361" max="4361" width="17.28515625" style="351" customWidth="1"/>
    <col min="4362" max="4362" width="13.42578125" style="351" customWidth="1"/>
    <col min="4363" max="4363" width="14" style="351" customWidth="1"/>
    <col min="4364" max="4364" width="17.42578125" style="351" customWidth="1"/>
    <col min="4365" max="4365" width="13.85546875" style="351" customWidth="1"/>
    <col min="4366" max="4366" width="14.42578125" style="351" customWidth="1"/>
    <col min="4367" max="4367" width="17.140625" style="351" customWidth="1"/>
    <col min="4368" max="4368" width="17.5703125" style="351" customWidth="1"/>
    <col min="4369" max="4369" width="10.7109375" style="351" customWidth="1"/>
    <col min="4370" max="4370" width="9.140625" style="351"/>
    <col min="4371" max="4371" width="12.85546875" style="351" customWidth="1"/>
    <col min="4372" max="4372" width="23.42578125" style="351" customWidth="1"/>
    <col min="4373" max="4374" width="9.140625" style="351"/>
    <col min="4375" max="4375" width="10.5703125" style="351" bestFit="1" customWidth="1"/>
    <col min="4376" max="4376" width="11.28515625" style="351" customWidth="1"/>
    <col min="4377" max="4608" width="9.140625" style="351"/>
    <col min="4609" max="4609" width="111.140625" style="351" customWidth="1"/>
    <col min="4610" max="4611" width="14.5703125" style="351" customWidth="1"/>
    <col min="4612" max="4612" width="14" style="351" customWidth="1"/>
    <col min="4613" max="4613" width="14.28515625" style="351" customWidth="1"/>
    <col min="4614" max="4614" width="17.42578125" style="351" customWidth="1"/>
    <col min="4615" max="4615" width="13.7109375" style="351" customWidth="1"/>
    <col min="4616" max="4616" width="14.5703125" style="351" customWidth="1"/>
    <col min="4617" max="4617" width="17.28515625" style="351" customWidth="1"/>
    <col min="4618" max="4618" width="13.42578125" style="351" customWidth="1"/>
    <col min="4619" max="4619" width="14" style="351" customWidth="1"/>
    <col min="4620" max="4620" width="17.42578125" style="351" customWidth="1"/>
    <col min="4621" max="4621" width="13.85546875" style="351" customWidth="1"/>
    <col min="4622" max="4622" width="14.42578125" style="351" customWidth="1"/>
    <col min="4623" max="4623" width="17.140625" style="351" customWidth="1"/>
    <col min="4624" max="4624" width="17.5703125" style="351" customWidth="1"/>
    <col min="4625" max="4625" width="10.7109375" style="351" customWidth="1"/>
    <col min="4626" max="4626" width="9.140625" style="351"/>
    <col min="4627" max="4627" width="12.85546875" style="351" customWidth="1"/>
    <col min="4628" max="4628" width="23.42578125" style="351" customWidth="1"/>
    <col min="4629" max="4630" width="9.140625" style="351"/>
    <col min="4631" max="4631" width="10.5703125" style="351" bestFit="1" customWidth="1"/>
    <col min="4632" max="4632" width="11.28515625" style="351" customWidth="1"/>
    <col min="4633" max="4864" width="9.140625" style="351"/>
    <col min="4865" max="4865" width="111.140625" style="351" customWidth="1"/>
    <col min="4866" max="4867" width="14.5703125" style="351" customWidth="1"/>
    <col min="4868" max="4868" width="14" style="351" customWidth="1"/>
    <col min="4869" max="4869" width="14.28515625" style="351" customWidth="1"/>
    <col min="4870" max="4870" width="17.42578125" style="351" customWidth="1"/>
    <col min="4871" max="4871" width="13.7109375" style="351" customWidth="1"/>
    <col min="4872" max="4872" width="14.5703125" style="351" customWidth="1"/>
    <col min="4873" max="4873" width="17.28515625" style="351" customWidth="1"/>
    <col min="4874" max="4874" width="13.42578125" style="351" customWidth="1"/>
    <col min="4875" max="4875" width="14" style="351" customWidth="1"/>
    <col min="4876" max="4876" width="17.42578125" style="351" customWidth="1"/>
    <col min="4877" max="4877" width="13.85546875" style="351" customWidth="1"/>
    <col min="4878" max="4878" width="14.42578125" style="351" customWidth="1"/>
    <col min="4879" max="4879" width="17.140625" style="351" customWidth="1"/>
    <col min="4880" max="4880" width="17.5703125" style="351" customWidth="1"/>
    <col min="4881" max="4881" width="10.7109375" style="351" customWidth="1"/>
    <col min="4882" max="4882" width="9.140625" style="351"/>
    <col min="4883" max="4883" width="12.85546875" style="351" customWidth="1"/>
    <col min="4884" max="4884" width="23.42578125" style="351" customWidth="1"/>
    <col min="4885" max="4886" width="9.140625" style="351"/>
    <col min="4887" max="4887" width="10.5703125" style="351" bestFit="1" customWidth="1"/>
    <col min="4888" max="4888" width="11.28515625" style="351" customWidth="1"/>
    <col min="4889" max="5120" width="9.140625" style="351"/>
    <col min="5121" max="5121" width="111.140625" style="351" customWidth="1"/>
    <col min="5122" max="5123" width="14.5703125" style="351" customWidth="1"/>
    <col min="5124" max="5124" width="14" style="351" customWidth="1"/>
    <col min="5125" max="5125" width="14.28515625" style="351" customWidth="1"/>
    <col min="5126" max="5126" width="17.42578125" style="351" customWidth="1"/>
    <col min="5127" max="5127" width="13.7109375" style="351" customWidth="1"/>
    <col min="5128" max="5128" width="14.5703125" style="351" customWidth="1"/>
    <col min="5129" max="5129" width="17.28515625" style="351" customWidth="1"/>
    <col min="5130" max="5130" width="13.42578125" style="351" customWidth="1"/>
    <col min="5131" max="5131" width="14" style="351" customWidth="1"/>
    <col min="5132" max="5132" width="17.42578125" style="351" customWidth="1"/>
    <col min="5133" max="5133" width="13.85546875" style="351" customWidth="1"/>
    <col min="5134" max="5134" width="14.42578125" style="351" customWidth="1"/>
    <col min="5135" max="5135" width="17.140625" style="351" customWidth="1"/>
    <col min="5136" max="5136" width="17.5703125" style="351" customWidth="1"/>
    <col min="5137" max="5137" width="10.7109375" style="351" customWidth="1"/>
    <col min="5138" max="5138" width="9.140625" style="351"/>
    <col min="5139" max="5139" width="12.85546875" style="351" customWidth="1"/>
    <col min="5140" max="5140" width="23.42578125" style="351" customWidth="1"/>
    <col min="5141" max="5142" width="9.140625" style="351"/>
    <col min="5143" max="5143" width="10.5703125" style="351" bestFit="1" customWidth="1"/>
    <col min="5144" max="5144" width="11.28515625" style="351" customWidth="1"/>
    <col min="5145" max="5376" width="9.140625" style="351"/>
    <col min="5377" max="5377" width="111.140625" style="351" customWidth="1"/>
    <col min="5378" max="5379" width="14.5703125" style="351" customWidth="1"/>
    <col min="5380" max="5380" width="14" style="351" customWidth="1"/>
    <col min="5381" max="5381" width="14.28515625" style="351" customWidth="1"/>
    <col min="5382" max="5382" width="17.42578125" style="351" customWidth="1"/>
    <col min="5383" max="5383" width="13.7109375" style="351" customWidth="1"/>
    <col min="5384" max="5384" width="14.5703125" style="351" customWidth="1"/>
    <col min="5385" max="5385" width="17.28515625" style="351" customWidth="1"/>
    <col min="5386" max="5386" width="13.42578125" style="351" customWidth="1"/>
    <col min="5387" max="5387" width="14" style="351" customWidth="1"/>
    <col min="5388" max="5388" width="17.42578125" style="351" customWidth="1"/>
    <col min="5389" max="5389" width="13.85546875" style="351" customWidth="1"/>
    <col min="5390" max="5390" width="14.42578125" style="351" customWidth="1"/>
    <col min="5391" max="5391" width="17.140625" style="351" customWidth="1"/>
    <col min="5392" max="5392" width="17.5703125" style="351" customWidth="1"/>
    <col min="5393" max="5393" width="10.7109375" style="351" customWidth="1"/>
    <col min="5394" max="5394" width="9.140625" style="351"/>
    <col min="5395" max="5395" width="12.85546875" style="351" customWidth="1"/>
    <col min="5396" max="5396" width="23.42578125" style="351" customWidth="1"/>
    <col min="5397" max="5398" width="9.140625" style="351"/>
    <col min="5399" max="5399" width="10.5703125" style="351" bestFit="1" customWidth="1"/>
    <col min="5400" max="5400" width="11.28515625" style="351" customWidth="1"/>
    <col min="5401" max="5632" width="9.140625" style="351"/>
    <col min="5633" max="5633" width="111.140625" style="351" customWidth="1"/>
    <col min="5634" max="5635" width="14.5703125" style="351" customWidth="1"/>
    <col min="5636" max="5636" width="14" style="351" customWidth="1"/>
    <col min="5637" max="5637" width="14.28515625" style="351" customWidth="1"/>
    <col min="5638" max="5638" width="17.42578125" style="351" customWidth="1"/>
    <col min="5639" max="5639" width="13.7109375" style="351" customWidth="1"/>
    <col min="5640" max="5640" width="14.5703125" style="351" customWidth="1"/>
    <col min="5641" max="5641" width="17.28515625" style="351" customWidth="1"/>
    <col min="5642" max="5642" width="13.42578125" style="351" customWidth="1"/>
    <col min="5643" max="5643" width="14" style="351" customWidth="1"/>
    <col min="5644" max="5644" width="17.42578125" style="351" customWidth="1"/>
    <col min="5645" max="5645" width="13.85546875" style="351" customWidth="1"/>
    <col min="5646" max="5646" width="14.42578125" style="351" customWidth="1"/>
    <col min="5647" max="5647" width="17.140625" style="351" customWidth="1"/>
    <col min="5648" max="5648" width="17.5703125" style="351" customWidth="1"/>
    <col min="5649" max="5649" width="10.7109375" style="351" customWidth="1"/>
    <col min="5650" max="5650" width="9.140625" style="351"/>
    <col min="5651" max="5651" width="12.85546875" style="351" customWidth="1"/>
    <col min="5652" max="5652" width="23.42578125" style="351" customWidth="1"/>
    <col min="5653" max="5654" width="9.140625" style="351"/>
    <col min="5655" max="5655" width="10.5703125" style="351" bestFit="1" customWidth="1"/>
    <col min="5656" max="5656" width="11.28515625" style="351" customWidth="1"/>
    <col min="5657" max="5888" width="9.140625" style="351"/>
    <col min="5889" max="5889" width="111.140625" style="351" customWidth="1"/>
    <col min="5890" max="5891" width="14.5703125" style="351" customWidth="1"/>
    <col min="5892" max="5892" width="14" style="351" customWidth="1"/>
    <col min="5893" max="5893" width="14.28515625" style="351" customWidth="1"/>
    <col min="5894" max="5894" width="17.42578125" style="351" customWidth="1"/>
    <col min="5895" max="5895" width="13.7109375" style="351" customWidth="1"/>
    <col min="5896" max="5896" width="14.5703125" style="351" customWidth="1"/>
    <col min="5897" max="5897" width="17.28515625" style="351" customWidth="1"/>
    <col min="5898" max="5898" width="13.42578125" style="351" customWidth="1"/>
    <col min="5899" max="5899" width="14" style="351" customWidth="1"/>
    <col min="5900" max="5900" width="17.42578125" style="351" customWidth="1"/>
    <col min="5901" max="5901" width="13.85546875" style="351" customWidth="1"/>
    <col min="5902" max="5902" width="14.42578125" style="351" customWidth="1"/>
    <col min="5903" max="5903" width="17.140625" style="351" customWidth="1"/>
    <col min="5904" max="5904" width="17.5703125" style="351" customWidth="1"/>
    <col min="5905" max="5905" width="10.7109375" style="351" customWidth="1"/>
    <col min="5906" max="5906" width="9.140625" style="351"/>
    <col min="5907" max="5907" width="12.85546875" style="351" customWidth="1"/>
    <col min="5908" max="5908" width="23.42578125" style="351" customWidth="1"/>
    <col min="5909" max="5910" width="9.140625" style="351"/>
    <col min="5911" max="5911" width="10.5703125" style="351" bestFit="1" customWidth="1"/>
    <col min="5912" max="5912" width="11.28515625" style="351" customWidth="1"/>
    <col min="5913" max="6144" width="9.140625" style="351"/>
    <col min="6145" max="6145" width="111.140625" style="351" customWidth="1"/>
    <col min="6146" max="6147" width="14.5703125" style="351" customWidth="1"/>
    <col min="6148" max="6148" width="14" style="351" customWidth="1"/>
    <col min="6149" max="6149" width="14.28515625" style="351" customWidth="1"/>
    <col min="6150" max="6150" width="17.42578125" style="351" customWidth="1"/>
    <col min="6151" max="6151" width="13.7109375" style="351" customWidth="1"/>
    <col min="6152" max="6152" width="14.5703125" style="351" customWidth="1"/>
    <col min="6153" max="6153" width="17.28515625" style="351" customWidth="1"/>
    <col min="6154" max="6154" width="13.42578125" style="351" customWidth="1"/>
    <col min="6155" max="6155" width="14" style="351" customWidth="1"/>
    <col min="6156" max="6156" width="17.42578125" style="351" customWidth="1"/>
    <col min="6157" max="6157" width="13.85546875" style="351" customWidth="1"/>
    <col min="6158" max="6158" width="14.42578125" style="351" customWidth="1"/>
    <col min="6159" max="6159" width="17.140625" style="351" customWidth="1"/>
    <col min="6160" max="6160" width="17.5703125" style="351" customWidth="1"/>
    <col min="6161" max="6161" width="10.7109375" style="351" customWidth="1"/>
    <col min="6162" max="6162" width="9.140625" style="351"/>
    <col min="6163" max="6163" width="12.85546875" style="351" customWidth="1"/>
    <col min="6164" max="6164" width="23.42578125" style="351" customWidth="1"/>
    <col min="6165" max="6166" width="9.140625" style="351"/>
    <col min="6167" max="6167" width="10.5703125" style="351" bestFit="1" customWidth="1"/>
    <col min="6168" max="6168" width="11.28515625" style="351" customWidth="1"/>
    <col min="6169" max="6400" width="9.140625" style="351"/>
    <col min="6401" max="6401" width="111.140625" style="351" customWidth="1"/>
    <col min="6402" max="6403" width="14.5703125" style="351" customWidth="1"/>
    <col min="6404" max="6404" width="14" style="351" customWidth="1"/>
    <col min="6405" max="6405" width="14.28515625" style="351" customWidth="1"/>
    <col min="6406" max="6406" width="17.42578125" style="351" customWidth="1"/>
    <col min="6407" max="6407" width="13.7109375" style="351" customWidth="1"/>
    <col min="6408" max="6408" width="14.5703125" style="351" customWidth="1"/>
    <col min="6409" max="6409" width="17.28515625" style="351" customWidth="1"/>
    <col min="6410" max="6410" width="13.42578125" style="351" customWidth="1"/>
    <col min="6411" max="6411" width="14" style="351" customWidth="1"/>
    <col min="6412" max="6412" width="17.42578125" style="351" customWidth="1"/>
    <col min="6413" max="6413" width="13.85546875" style="351" customWidth="1"/>
    <col min="6414" max="6414" width="14.42578125" style="351" customWidth="1"/>
    <col min="6415" max="6415" width="17.140625" style="351" customWidth="1"/>
    <col min="6416" max="6416" width="17.5703125" style="351" customWidth="1"/>
    <col min="6417" max="6417" width="10.7109375" style="351" customWidth="1"/>
    <col min="6418" max="6418" width="9.140625" style="351"/>
    <col min="6419" max="6419" width="12.85546875" style="351" customWidth="1"/>
    <col min="6420" max="6420" width="23.42578125" style="351" customWidth="1"/>
    <col min="6421" max="6422" width="9.140625" style="351"/>
    <col min="6423" max="6423" width="10.5703125" style="351" bestFit="1" customWidth="1"/>
    <col min="6424" max="6424" width="11.28515625" style="351" customWidth="1"/>
    <col min="6425" max="6656" width="9.140625" style="351"/>
    <col min="6657" max="6657" width="111.140625" style="351" customWidth="1"/>
    <col min="6658" max="6659" width="14.5703125" style="351" customWidth="1"/>
    <col min="6660" max="6660" width="14" style="351" customWidth="1"/>
    <col min="6661" max="6661" width="14.28515625" style="351" customWidth="1"/>
    <col min="6662" max="6662" width="17.42578125" style="351" customWidth="1"/>
    <col min="6663" max="6663" width="13.7109375" style="351" customWidth="1"/>
    <col min="6664" max="6664" width="14.5703125" style="351" customWidth="1"/>
    <col min="6665" max="6665" width="17.28515625" style="351" customWidth="1"/>
    <col min="6666" max="6666" width="13.42578125" style="351" customWidth="1"/>
    <col min="6667" max="6667" width="14" style="351" customWidth="1"/>
    <col min="6668" max="6668" width="17.42578125" style="351" customWidth="1"/>
    <col min="6669" max="6669" width="13.85546875" style="351" customWidth="1"/>
    <col min="6670" max="6670" width="14.42578125" style="351" customWidth="1"/>
    <col min="6671" max="6671" width="17.140625" style="351" customWidth="1"/>
    <col min="6672" max="6672" width="17.5703125" style="351" customWidth="1"/>
    <col min="6673" max="6673" width="10.7109375" style="351" customWidth="1"/>
    <col min="6674" max="6674" width="9.140625" style="351"/>
    <col min="6675" max="6675" width="12.85546875" style="351" customWidth="1"/>
    <col min="6676" max="6676" width="23.42578125" style="351" customWidth="1"/>
    <col min="6677" max="6678" width="9.140625" style="351"/>
    <col min="6679" max="6679" width="10.5703125" style="351" bestFit="1" customWidth="1"/>
    <col min="6680" max="6680" width="11.28515625" style="351" customWidth="1"/>
    <col min="6681" max="6912" width="9.140625" style="351"/>
    <col min="6913" max="6913" width="111.140625" style="351" customWidth="1"/>
    <col min="6914" max="6915" width="14.5703125" style="351" customWidth="1"/>
    <col min="6916" max="6916" width="14" style="351" customWidth="1"/>
    <col min="6917" max="6917" width="14.28515625" style="351" customWidth="1"/>
    <col min="6918" max="6918" width="17.42578125" style="351" customWidth="1"/>
    <col min="6919" max="6919" width="13.7109375" style="351" customWidth="1"/>
    <col min="6920" max="6920" width="14.5703125" style="351" customWidth="1"/>
    <col min="6921" max="6921" width="17.28515625" style="351" customWidth="1"/>
    <col min="6922" max="6922" width="13.42578125" style="351" customWidth="1"/>
    <col min="6923" max="6923" width="14" style="351" customWidth="1"/>
    <col min="6924" max="6924" width="17.42578125" style="351" customWidth="1"/>
    <col min="6925" max="6925" width="13.85546875" style="351" customWidth="1"/>
    <col min="6926" max="6926" width="14.42578125" style="351" customWidth="1"/>
    <col min="6927" max="6927" width="17.140625" style="351" customWidth="1"/>
    <col min="6928" max="6928" width="17.5703125" style="351" customWidth="1"/>
    <col min="6929" max="6929" width="10.7109375" style="351" customWidth="1"/>
    <col min="6930" max="6930" width="9.140625" style="351"/>
    <col min="6931" max="6931" width="12.85546875" style="351" customWidth="1"/>
    <col min="6932" max="6932" width="23.42578125" style="351" customWidth="1"/>
    <col min="6933" max="6934" width="9.140625" style="351"/>
    <col min="6935" max="6935" width="10.5703125" style="351" bestFit="1" customWidth="1"/>
    <col min="6936" max="6936" width="11.28515625" style="351" customWidth="1"/>
    <col min="6937" max="7168" width="9.140625" style="351"/>
    <col min="7169" max="7169" width="111.140625" style="351" customWidth="1"/>
    <col min="7170" max="7171" width="14.5703125" style="351" customWidth="1"/>
    <col min="7172" max="7172" width="14" style="351" customWidth="1"/>
    <col min="7173" max="7173" width="14.28515625" style="351" customWidth="1"/>
    <col min="7174" max="7174" width="17.42578125" style="351" customWidth="1"/>
    <col min="7175" max="7175" width="13.7109375" style="351" customWidth="1"/>
    <col min="7176" max="7176" width="14.5703125" style="351" customWidth="1"/>
    <col min="7177" max="7177" width="17.28515625" style="351" customWidth="1"/>
    <col min="7178" max="7178" width="13.42578125" style="351" customWidth="1"/>
    <col min="7179" max="7179" width="14" style="351" customWidth="1"/>
    <col min="7180" max="7180" width="17.42578125" style="351" customWidth="1"/>
    <col min="7181" max="7181" width="13.85546875" style="351" customWidth="1"/>
    <col min="7182" max="7182" width="14.42578125" style="351" customWidth="1"/>
    <col min="7183" max="7183" width="17.140625" style="351" customWidth="1"/>
    <col min="7184" max="7184" width="17.5703125" style="351" customWidth="1"/>
    <col min="7185" max="7185" width="10.7109375" style="351" customWidth="1"/>
    <col min="7186" max="7186" width="9.140625" style="351"/>
    <col min="7187" max="7187" width="12.85546875" style="351" customWidth="1"/>
    <col min="7188" max="7188" width="23.42578125" style="351" customWidth="1"/>
    <col min="7189" max="7190" width="9.140625" style="351"/>
    <col min="7191" max="7191" width="10.5703125" style="351" bestFit="1" customWidth="1"/>
    <col min="7192" max="7192" width="11.28515625" style="351" customWidth="1"/>
    <col min="7193" max="7424" width="9.140625" style="351"/>
    <col min="7425" max="7425" width="111.140625" style="351" customWidth="1"/>
    <col min="7426" max="7427" width="14.5703125" style="351" customWidth="1"/>
    <col min="7428" max="7428" width="14" style="351" customWidth="1"/>
    <col min="7429" max="7429" width="14.28515625" style="351" customWidth="1"/>
    <col min="7430" max="7430" width="17.42578125" style="351" customWidth="1"/>
    <col min="7431" max="7431" width="13.7109375" style="351" customWidth="1"/>
    <col min="7432" max="7432" width="14.5703125" style="351" customWidth="1"/>
    <col min="7433" max="7433" width="17.28515625" style="351" customWidth="1"/>
    <col min="7434" max="7434" width="13.42578125" style="351" customWidth="1"/>
    <col min="7435" max="7435" width="14" style="351" customWidth="1"/>
    <col min="7436" max="7436" width="17.42578125" style="351" customWidth="1"/>
    <col min="7437" max="7437" width="13.85546875" style="351" customWidth="1"/>
    <col min="7438" max="7438" width="14.42578125" style="351" customWidth="1"/>
    <col min="7439" max="7439" width="17.140625" style="351" customWidth="1"/>
    <col min="7440" max="7440" width="17.5703125" style="351" customWidth="1"/>
    <col min="7441" max="7441" width="10.7109375" style="351" customWidth="1"/>
    <col min="7442" max="7442" width="9.140625" style="351"/>
    <col min="7443" max="7443" width="12.85546875" style="351" customWidth="1"/>
    <col min="7444" max="7444" width="23.42578125" style="351" customWidth="1"/>
    <col min="7445" max="7446" width="9.140625" style="351"/>
    <col min="7447" max="7447" width="10.5703125" style="351" bestFit="1" customWidth="1"/>
    <col min="7448" max="7448" width="11.28515625" style="351" customWidth="1"/>
    <col min="7449" max="7680" width="9.140625" style="351"/>
    <col min="7681" max="7681" width="111.140625" style="351" customWidth="1"/>
    <col min="7682" max="7683" width="14.5703125" style="351" customWidth="1"/>
    <col min="7684" max="7684" width="14" style="351" customWidth="1"/>
    <col min="7685" max="7685" width="14.28515625" style="351" customWidth="1"/>
    <col min="7686" max="7686" width="17.42578125" style="351" customWidth="1"/>
    <col min="7687" max="7687" width="13.7109375" style="351" customWidth="1"/>
    <col min="7688" max="7688" width="14.5703125" style="351" customWidth="1"/>
    <col min="7689" max="7689" width="17.28515625" style="351" customWidth="1"/>
    <col min="7690" max="7690" width="13.42578125" style="351" customWidth="1"/>
    <col min="7691" max="7691" width="14" style="351" customWidth="1"/>
    <col min="7692" max="7692" width="17.42578125" style="351" customWidth="1"/>
    <col min="7693" max="7693" width="13.85546875" style="351" customWidth="1"/>
    <col min="7694" max="7694" width="14.42578125" style="351" customWidth="1"/>
    <col min="7695" max="7695" width="17.140625" style="351" customWidth="1"/>
    <col min="7696" max="7696" width="17.5703125" style="351" customWidth="1"/>
    <col min="7697" max="7697" width="10.7109375" style="351" customWidth="1"/>
    <col min="7698" max="7698" width="9.140625" style="351"/>
    <col min="7699" max="7699" width="12.85546875" style="351" customWidth="1"/>
    <col min="7700" max="7700" width="23.42578125" style="351" customWidth="1"/>
    <col min="7701" max="7702" width="9.140625" style="351"/>
    <col min="7703" max="7703" width="10.5703125" style="351" bestFit="1" customWidth="1"/>
    <col min="7704" max="7704" width="11.28515625" style="351" customWidth="1"/>
    <col min="7705" max="7936" width="9.140625" style="351"/>
    <col min="7937" max="7937" width="111.140625" style="351" customWidth="1"/>
    <col min="7938" max="7939" width="14.5703125" style="351" customWidth="1"/>
    <col min="7940" max="7940" width="14" style="351" customWidth="1"/>
    <col min="7941" max="7941" width="14.28515625" style="351" customWidth="1"/>
    <col min="7942" max="7942" width="17.42578125" style="351" customWidth="1"/>
    <col min="7943" max="7943" width="13.7109375" style="351" customWidth="1"/>
    <col min="7944" max="7944" width="14.5703125" style="351" customWidth="1"/>
    <col min="7945" max="7945" width="17.28515625" style="351" customWidth="1"/>
    <col min="7946" max="7946" width="13.42578125" style="351" customWidth="1"/>
    <col min="7947" max="7947" width="14" style="351" customWidth="1"/>
    <col min="7948" max="7948" width="17.42578125" style="351" customWidth="1"/>
    <col min="7949" max="7949" width="13.85546875" style="351" customWidth="1"/>
    <col min="7950" max="7950" width="14.42578125" style="351" customWidth="1"/>
    <col min="7951" max="7951" width="17.140625" style="351" customWidth="1"/>
    <col min="7952" max="7952" width="17.5703125" style="351" customWidth="1"/>
    <col min="7953" max="7953" width="10.7109375" style="351" customWidth="1"/>
    <col min="7954" max="7954" width="9.140625" style="351"/>
    <col min="7955" max="7955" width="12.85546875" style="351" customWidth="1"/>
    <col min="7956" max="7956" width="23.42578125" style="351" customWidth="1"/>
    <col min="7957" max="7958" width="9.140625" style="351"/>
    <col min="7959" max="7959" width="10.5703125" style="351" bestFit="1" customWidth="1"/>
    <col min="7960" max="7960" width="11.28515625" style="351" customWidth="1"/>
    <col min="7961" max="8192" width="9.140625" style="351"/>
    <col min="8193" max="8193" width="111.140625" style="351" customWidth="1"/>
    <col min="8194" max="8195" width="14.5703125" style="351" customWidth="1"/>
    <col min="8196" max="8196" width="14" style="351" customWidth="1"/>
    <col min="8197" max="8197" width="14.28515625" style="351" customWidth="1"/>
    <col min="8198" max="8198" width="17.42578125" style="351" customWidth="1"/>
    <col min="8199" max="8199" width="13.7109375" style="351" customWidth="1"/>
    <col min="8200" max="8200" width="14.5703125" style="351" customWidth="1"/>
    <col min="8201" max="8201" width="17.28515625" style="351" customWidth="1"/>
    <col min="8202" max="8202" width="13.42578125" style="351" customWidth="1"/>
    <col min="8203" max="8203" width="14" style="351" customWidth="1"/>
    <col min="8204" max="8204" width="17.42578125" style="351" customWidth="1"/>
    <col min="8205" max="8205" width="13.85546875" style="351" customWidth="1"/>
    <col min="8206" max="8206" width="14.42578125" style="351" customWidth="1"/>
    <col min="8207" max="8207" width="17.140625" style="351" customWidth="1"/>
    <col min="8208" max="8208" width="17.5703125" style="351" customWidth="1"/>
    <col min="8209" max="8209" width="10.7109375" style="351" customWidth="1"/>
    <col min="8210" max="8210" width="9.140625" style="351"/>
    <col min="8211" max="8211" width="12.85546875" style="351" customWidth="1"/>
    <col min="8212" max="8212" width="23.42578125" style="351" customWidth="1"/>
    <col min="8213" max="8214" width="9.140625" style="351"/>
    <col min="8215" max="8215" width="10.5703125" style="351" bestFit="1" customWidth="1"/>
    <col min="8216" max="8216" width="11.28515625" style="351" customWidth="1"/>
    <col min="8217" max="8448" width="9.140625" style="351"/>
    <col min="8449" max="8449" width="111.140625" style="351" customWidth="1"/>
    <col min="8450" max="8451" width="14.5703125" style="351" customWidth="1"/>
    <col min="8452" max="8452" width="14" style="351" customWidth="1"/>
    <col min="8453" max="8453" width="14.28515625" style="351" customWidth="1"/>
    <col min="8454" max="8454" width="17.42578125" style="351" customWidth="1"/>
    <col min="8455" max="8455" width="13.7109375" style="351" customWidth="1"/>
    <col min="8456" max="8456" width="14.5703125" style="351" customWidth="1"/>
    <col min="8457" max="8457" width="17.28515625" style="351" customWidth="1"/>
    <col min="8458" max="8458" width="13.42578125" style="351" customWidth="1"/>
    <col min="8459" max="8459" width="14" style="351" customWidth="1"/>
    <col min="8460" max="8460" width="17.42578125" style="351" customWidth="1"/>
    <col min="8461" max="8461" width="13.85546875" style="351" customWidth="1"/>
    <col min="8462" max="8462" width="14.42578125" style="351" customWidth="1"/>
    <col min="8463" max="8463" width="17.140625" style="351" customWidth="1"/>
    <col min="8464" max="8464" width="17.5703125" style="351" customWidth="1"/>
    <col min="8465" max="8465" width="10.7109375" style="351" customWidth="1"/>
    <col min="8466" max="8466" width="9.140625" style="351"/>
    <col min="8467" max="8467" width="12.85546875" style="351" customWidth="1"/>
    <col min="8468" max="8468" width="23.42578125" style="351" customWidth="1"/>
    <col min="8469" max="8470" width="9.140625" style="351"/>
    <col min="8471" max="8471" width="10.5703125" style="351" bestFit="1" customWidth="1"/>
    <col min="8472" max="8472" width="11.28515625" style="351" customWidth="1"/>
    <col min="8473" max="8704" width="9.140625" style="351"/>
    <col min="8705" max="8705" width="111.140625" style="351" customWidth="1"/>
    <col min="8706" max="8707" width="14.5703125" style="351" customWidth="1"/>
    <col min="8708" max="8708" width="14" style="351" customWidth="1"/>
    <col min="8709" max="8709" width="14.28515625" style="351" customWidth="1"/>
    <col min="8710" max="8710" width="17.42578125" style="351" customWidth="1"/>
    <col min="8711" max="8711" width="13.7109375" style="351" customWidth="1"/>
    <col min="8712" max="8712" width="14.5703125" style="351" customWidth="1"/>
    <col min="8713" max="8713" width="17.28515625" style="351" customWidth="1"/>
    <col min="8714" max="8714" width="13.42578125" style="351" customWidth="1"/>
    <col min="8715" max="8715" width="14" style="351" customWidth="1"/>
    <col min="8716" max="8716" width="17.42578125" style="351" customWidth="1"/>
    <col min="8717" max="8717" width="13.85546875" style="351" customWidth="1"/>
    <col min="8718" max="8718" width="14.42578125" style="351" customWidth="1"/>
    <col min="8719" max="8719" width="17.140625" style="351" customWidth="1"/>
    <col min="8720" max="8720" width="17.5703125" style="351" customWidth="1"/>
    <col min="8721" max="8721" width="10.7109375" style="351" customWidth="1"/>
    <col min="8722" max="8722" width="9.140625" style="351"/>
    <col min="8723" max="8723" width="12.85546875" style="351" customWidth="1"/>
    <col min="8724" max="8724" width="23.42578125" style="351" customWidth="1"/>
    <col min="8725" max="8726" width="9.140625" style="351"/>
    <col min="8727" max="8727" width="10.5703125" style="351" bestFit="1" customWidth="1"/>
    <col min="8728" max="8728" width="11.28515625" style="351" customWidth="1"/>
    <col min="8729" max="8960" width="9.140625" style="351"/>
    <col min="8961" max="8961" width="111.140625" style="351" customWidth="1"/>
    <col min="8962" max="8963" width="14.5703125" style="351" customWidth="1"/>
    <col min="8964" max="8964" width="14" style="351" customWidth="1"/>
    <col min="8965" max="8965" width="14.28515625" style="351" customWidth="1"/>
    <col min="8966" max="8966" width="17.42578125" style="351" customWidth="1"/>
    <col min="8967" max="8967" width="13.7109375" style="351" customWidth="1"/>
    <col min="8968" max="8968" width="14.5703125" style="351" customWidth="1"/>
    <col min="8969" max="8969" width="17.28515625" style="351" customWidth="1"/>
    <col min="8970" max="8970" width="13.42578125" style="351" customWidth="1"/>
    <col min="8971" max="8971" width="14" style="351" customWidth="1"/>
    <col min="8972" max="8972" width="17.42578125" style="351" customWidth="1"/>
    <col min="8973" max="8973" width="13.85546875" style="351" customWidth="1"/>
    <col min="8974" max="8974" width="14.42578125" style="351" customWidth="1"/>
    <col min="8975" max="8975" width="17.140625" style="351" customWidth="1"/>
    <col min="8976" max="8976" width="17.5703125" style="351" customWidth="1"/>
    <col min="8977" max="8977" width="10.7109375" style="351" customWidth="1"/>
    <col min="8978" max="8978" width="9.140625" style="351"/>
    <col min="8979" max="8979" width="12.85546875" style="351" customWidth="1"/>
    <col min="8980" max="8980" width="23.42578125" style="351" customWidth="1"/>
    <col min="8981" max="8982" width="9.140625" style="351"/>
    <col min="8983" max="8983" width="10.5703125" style="351" bestFit="1" customWidth="1"/>
    <col min="8984" max="8984" width="11.28515625" style="351" customWidth="1"/>
    <col min="8985" max="9216" width="9.140625" style="351"/>
    <col min="9217" max="9217" width="111.140625" style="351" customWidth="1"/>
    <col min="9218" max="9219" width="14.5703125" style="351" customWidth="1"/>
    <col min="9220" max="9220" width="14" style="351" customWidth="1"/>
    <col min="9221" max="9221" width="14.28515625" style="351" customWidth="1"/>
    <col min="9222" max="9222" width="17.42578125" style="351" customWidth="1"/>
    <col min="9223" max="9223" width="13.7109375" style="351" customWidth="1"/>
    <col min="9224" max="9224" width="14.5703125" style="351" customWidth="1"/>
    <col min="9225" max="9225" width="17.28515625" style="351" customWidth="1"/>
    <col min="9226" max="9226" width="13.42578125" style="351" customWidth="1"/>
    <col min="9227" max="9227" width="14" style="351" customWidth="1"/>
    <col min="9228" max="9228" width="17.42578125" style="351" customWidth="1"/>
    <col min="9229" max="9229" width="13.85546875" style="351" customWidth="1"/>
    <col min="9230" max="9230" width="14.42578125" style="351" customWidth="1"/>
    <col min="9231" max="9231" width="17.140625" style="351" customWidth="1"/>
    <col min="9232" max="9232" width="17.5703125" style="351" customWidth="1"/>
    <col min="9233" max="9233" width="10.7109375" style="351" customWidth="1"/>
    <col min="9234" max="9234" width="9.140625" style="351"/>
    <col min="9235" max="9235" width="12.85546875" style="351" customWidth="1"/>
    <col min="9236" max="9236" width="23.42578125" style="351" customWidth="1"/>
    <col min="9237" max="9238" width="9.140625" style="351"/>
    <col min="9239" max="9239" width="10.5703125" style="351" bestFit="1" customWidth="1"/>
    <col min="9240" max="9240" width="11.28515625" style="351" customWidth="1"/>
    <col min="9241" max="9472" width="9.140625" style="351"/>
    <col min="9473" max="9473" width="111.140625" style="351" customWidth="1"/>
    <col min="9474" max="9475" width="14.5703125" style="351" customWidth="1"/>
    <col min="9476" max="9476" width="14" style="351" customWidth="1"/>
    <col min="9477" max="9477" width="14.28515625" style="351" customWidth="1"/>
    <col min="9478" max="9478" width="17.42578125" style="351" customWidth="1"/>
    <col min="9479" max="9479" width="13.7109375" style="351" customWidth="1"/>
    <col min="9480" max="9480" width="14.5703125" style="351" customWidth="1"/>
    <col min="9481" max="9481" width="17.28515625" style="351" customWidth="1"/>
    <col min="9482" max="9482" width="13.42578125" style="351" customWidth="1"/>
    <col min="9483" max="9483" width="14" style="351" customWidth="1"/>
    <col min="9484" max="9484" width="17.42578125" style="351" customWidth="1"/>
    <col min="9485" max="9485" width="13.85546875" style="351" customWidth="1"/>
    <col min="9486" max="9486" width="14.42578125" style="351" customWidth="1"/>
    <col min="9487" max="9487" width="17.140625" style="351" customWidth="1"/>
    <col min="9488" max="9488" width="17.5703125" style="351" customWidth="1"/>
    <col min="9489" max="9489" width="10.7109375" style="351" customWidth="1"/>
    <col min="9490" max="9490" width="9.140625" style="351"/>
    <col min="9491" max="9491" width="12.85546875" style="351" customWidth="1"/>
    <col min="9492" max="9492" width="23.42578125" style="351" customWidth="1"/>
    <col min="9493" max="9494" width="9.140625" style="351"/>
    <col min="9495" max="9495" width="10.5703125" style="351" bestFit="1" customWidth="1"/>
    <col min="9496" max="9496" width="11.28515625" style="351" customWidth="1"/>
    <col min="9497" max="9728" width="9.140625" style="351"/>
    <col min="9729" max="9729" width="111.140625" style="351" customWidth="1"/>
    <col min="9730" max="9731" width="14.5703125" style="351" customWidth="1"/>
    <col min="9732" max="9732" width="14" style="351" customWidth="1"/>
    <col min="9733" max="9733" width="14.28515625" style="351" customWidth="1"/>
    <col min="9734" max="9734" width="17.42578125" style="351" customWidth="1"/>
    <col min="9735" max="9735" width="13.7109375" style="351" customWidth="1"/>
    <col min="9736" max="9736" width="14.5703125" style="351" customWidth="1"/>
    <col min="9737" max="9737" width="17.28515625" style="351" customWidth="1"/>
    <col min="9738" max="9738" width="13.42578125" style="351" customWidth="1"/>
    <col min="9739" max="9739" width="14" style="351" customWidth="1"/>
    <col min="9740" max="9740" width="17.42578125" style="351" customWidth="1"/>
    <col min="9741" max="9741" width="13.85546875" style="351" customWidth="1"/>
    <col min="9742" max="9742" width="14.42578125" style="351" customWidth="1"/>
    <col min="9743" max="9743" width="17.140625" style="351" customWidth="1"/>
    <col min="9744" max="9744" width="17.5703125" style="351" customWidth="1"/>
    <col min="9745" max="9745" width="10.7109375" style="351" customWidth="1"/>
    <col min="9746" max="9746" width="9.140625" style="351"/>
    <col min="9747" max="9747" width="12.85546875" style="351" customWidth="1"/>
    <col min="9748" max="9748" width="23.42578125" style="351" customWidth="1"/>
    <col min="9749" max="9750" width="9.140625" style="351"/>
    <col min="9751" max="9751" width="10.5703125" style="351" bestFit="1" customWidth="1"/>
    <col min="9752" max="9752" width="11.28515625" style="351" customWidth="1"/>
    <col min="9753" max="9984" width="9.140625" style="351"/>
    <col min="9985" max="9985" width="111.140625" style="351" customWidth="1"/>
    <col min="9986" max="9987" width="14.5703125" style="351" customWidth="1"/>
    <col min="9988" max="9988" width="14" style="351" customWidth="1"/>
    <col min="9989" max="9989" width="14.28515625" style="351" customWidth="1"/>
    <col min="9990" max="9990" width="17.42578125" style="351" customWidth="1"/>
    <col min="9991" max="9991" width="13.7109375" style="351" customWidth="1"/>
    <col min="9992" max="9992" width="14.5703125" style="351" customWidth="1"/>
    <col min="9993" max="9993" width="17.28515625" style="351" customWidth="1"/>
    <col min="9994" max="9994" width="13.42578125" style="351" customWidth="1"/>
    <col min="9995" max="9995" width="14" style="351" customWidth="1"/>
    <col min="9996" max="9996" width="17.42578125" style="351" customWidth="1"/>
    <col min="9997" max="9997" width="13.85546875" style="351" customWidth="1"/>
    <col min="9998" max="9998" width="14.42578125" style="351" customWidth="1"/>
    <col min="9999" max="9999" width="17.140625" style="351" customWidth="1"/>
    <col min="10000" max="10000" width="17.5703125" style="351" customWidth="1"/>
    <col min="10001" max="10001" width="10.7109375" style="351" customWidth="1"/>
    <col min="10002" max="10002" width="9.140625" style="351"/>
    <col min="10003" max="10003" width="12.85546875" style="351" customWidth="1"/>
    <col min="10004" max="10004" width="23.42578125" style="351" customWidth="1"/>
    <col min="10005" max="10006" width="9.140625" style="351"/>
    <col min="10007" max="10007" width="10.5703125" style="351" bestFit="1" customWidth="1"/>
    <col min="10008" max="10008" width="11.28515625" style="351" customWidth="1"/>
    <col min="10009" max="10240" width="9.140625" style="351"/>
    <col min="10241" max="10241" width="111.140625" style="351" customWidth="1"/>
    <col min="10242" max="10243" width="14.5703125" style="351" customWidth="1"/>
    <col min="10244" max="10244" width="14" style="351" customWidth="1"/>
    <col min="10245" max="10245" width="14.28515625" style="351" customWidth="1"/>
    <col min="10246" max="10246" width="17.42578125" style="351" customWidth="1"/>
    <col min="10247" max="10247" width="13.7109375" style="351" customWidth="1"/>
    <col min="10248" max="10248" width="14.5703125" style="351" customWidth="1"/>
    <col min="10249" max="10249" width="17.28515625" style="351" customWidth="1"/>
    <col min="10250" max="10250" width="13.42578125" style="351" customWidth="1"/>
    <col min="10251" max="10251" width="14" style="351" customWidth="1"/>
    <col min="10252" max="10252" width="17.42578125" style="351" customWidth="1"/>
    <col min="10253" max="10253" width="13.85546875" style="351" customWidth="1"/>
    <col min="10254" max="10254" width="14.42578125" style="351" customWidth="1"/>
    <col min="10255" max="10255" width="17.140625" style="351" customWidth="1"/>
    <col min="10256" max="10256" width="17.5703125" style="351" customWidth="1"/>
    <col min="10257" max="10257" width="10.7109375" style="351" customWidth="1"/>
    <col min="10258" max="10258" width="9.140625" style="351"/>
    <col min="10259" max="10259" width="12.85546875" style="351" customWidth="1"/>
    <col min="10260" max="10260" width="23.42578125" style="351" customWidth="1"/>
    <col min="10261" max="10262" width="9.140625" style="351"/>
    <col min="10263" max="10263" width="10.5703125" style="351" bestFit="1" customWidth="1"/>
    <col min="10264" max="10264" width="11.28515625" style="351" customWidth="1"/>
    <col min="10265" max="10496" width="9.140625" style="351"/>
    <col min="10497" max="10497" width="111.140625" style="351" customWidth="1"/>
    <col min="10498" max="10499" width="14.5703125" style="351" customWidth="1"/>
    <col min="10500" max="10500" width="14" style="351" customWidth="1"/>
    <col min="10501" max="10501" width="14.28515625" style="351" customWidth="1"/>
    <col min="10502" max="10502" width="17.42578125" style="351" customWidth="1"/>
    <col min="10503" max="10503" width="13.7109375" style="351" customWidth="1"/>
    <col min="10504" max="10504" width="14.5703125" style="351" customWidth="1"/>
    <col min="10505" max="10505" width="17.28515625" style="351" customWidth="1"/>
    <col min="10506" max="10506" width="13.42578125" style="351" customWidth="1"/>
    <col min="10507" max="10507" width="14" style="351" customWidth="1"/>
    <col min="10508" max="10508" width="17.42578125" style="351" customWidth="1"/>
    <col min="10509" max="10509" width="13.85546875" style="351" customWidth="1"/>
    <col min="10510" max="10510" width="14.42578125" style="351" customWidth="1"/>
    <col min="10511" max="10511" width="17.140625" style="351" customWidth="1"/>
    <col min="10512" max="10512" width="17.5703125" style="351" customWidth="1"/>
    <col min="10513" max="10513" width="10.7109375" style="351" customWidth="1"/>
    <col min="10514" max="10514" width="9.140625" style="351"/>
    <col min="10515" max="10515" width="12.85546875" style="351" customWidth="1"/>
    <col min="10516" max="10516" width="23.42578125" style="351" customWidth="1"/>
    <col min="10517" max="10518" width="9.140625" style="351"/>
    <col min="10519" max="10519" width="10.5703125" style="351" bestFit="1" customWidth="1"/>
    <col min="10520" max="10520" width="11.28515625" style="351" customWidth="1"/>
    <col min="10521" max="10752" width="9.140625" style="351"/>
    <col min="10753" max="10753" width="111.140625" style="351" customWidth="1"/>
    <col min="10754" max="10755" width="14.5703125" style="351" customWidth="1"/>
    <col min="10756" max="10756" width="14" style="351" customWidth="1"/>
    <col min="10757" max="10757" width="14.28515625" style="351" customWidth="1"/>
    <col min="10758" max="10758" width="17.42578125" style="351" customWidth="1"/>
    <col min="10759" max="10759" width="13.7109375" style="351" customWidth="1"/>
    <col min="10760" max="10760" width="14.5703125" style="351" customWidth="1"/>
    <col min="10761" max="10761" width="17.28515625" style="351" customWidth="1"/>
    <col min="10762" max="10762" width="13.42578125" style="351" customWidth="1"/>
    <col min="10763" max="10763" width="14" style="351" customWidth="1"/>
    <col min="10764" max="10764" width="17.42578125" style="351" customWidth="1"/>
    <col min="10765" max="10765" width="13.85546875" style="351" customWidth="1"/>
    <col min="10766" max="10766" width="14.42578125" style="351" customWidth="1"/>
    <col min="10767" max="10767" width="17.140625" style="351" customWidth="1"/>
    <col min="10768" max="10768" width="17.5703125" style="351" customWidth="1"/>
    <col min="10769" max="10769" width="10.7109375" style="351" customWidth="1"/>
    <col min="10770" max="10770" width="9.140625" style="351"/>
    <col min="10771" max="10771" width="12.85546875" style="351" customWidth="1"/>
    <col min="10772" max="10772" width="23.42578125" style="351" customWidth="1"/>
    <col min="10773" max="10774" width="9.140625" style="351"/>
    <col min="10775" max="10775" width="10.5703125" style="351" bestFit="1" customWidth="1"/>
    <col min="10776" max="10776" width="11.28515625" style="351" customWidth="1"/>
    <col min="10777" max="11008" width="9.140625" style="351"/>
    <col min="11009" max="11009" width="111.140625" style="351" customWidth="1"/>
    <col min="11010" max="11011" width="14.5703125" style="351" customWidth="1"/>
    <col min="11012" max="11012" width="14" style="351" customWidth="1"/>
    <col min="11013" max="11013" width="14.28515625" style="351" customWidth="1"/>
    <col min="11014" max="11014" width="17.42578125" style="351" customWidth="1"/>
    <col min="11015" max="11015" width="13.7109375" style="351" customWidth="1"/>
    <col min="11016" max="11016" width="14.5703125" style="351" customWidth="1"/>
    <col min="11017" max="11017" width="17.28515625" style="351" customWidth="1"/>
    <col min="11018" max="11018" width="13.42578125" style="351" customWidth="1"/>
    <col min="11019" max="11019" width="14" style="351" customWidth="1"/>
    <col min="11020" max="11020" width="17.42578125" style="351" customWidth="1"/>
    <col min="11021" max="11021" width="13.85546875" style="351" customWidth="1"/>
    <col min="11022" max="11022" width="14.42578125" style="351" customWidth="1"/>
    <col min="11023" max="11023" width="17.140625" style="351" customWidth="1"/>
    <col min="11024" max="11024" width="17.5703125" style="351" customWidth="1"/>
    <col min="11025" max="11025" width="10.7109375" style="351" customWidth="1"/>
    <col min="11026" max="11026" width="9.140625" style="351"/>
    <col min="11027" max="11027" width="12.85546875" style="351" customWidth="1"/>
    <col min="11028" max="11028" width="23.42578125" style="351" customWidth="1"/>
    <col min="11029" max="11030" width="9.140625" style="351"/>
    <col min="11031" max="11031" width="10.5703125" style="351" bestFit="1" customWidth="1"/>
    <col min="11032" max="11032" width="11.28515625" style="351" customWidth="1"/>
    <col min="11033" max="11264" width="9.140625" style="351"/>
    <col min="11265" max="11265" width="111.140625" style="351" customWidth="1"/>
    <col min="11266" max="11267" width="14.5703125" style="351" customWidth="1"/>
    <col min="11268" max="11268" width="14" style="351" customWidth="1"/>
    <col min="11269" max="11269" width="14.28515625" style="351" customWidth="1"/>
    <col min="11270" max="11270" width="17.42578125" style="351" customWidth="1"/>
    <col min="11271" max="11271" width="13.7109375" style="351" customWidth="1"/>
    <col min="11272" max="11272" width="14.5703125" style="351" customWidth="1"/>
    <col min="11273" max="11273" width="17.28515625" style="351" customWidth="1"/>
    <col min="11274" max="11274" width="13.42578125" style="351" customWidth="1"/>
    <col min="11275" max="11275" width="14" style="351" customWidth="1"/>
    <col min="11276" max="11276" width="17.42578125" style="351" customWidth="1"/>
    <col min="11277" max="11277" width="13.85546875" style="351" customWidth="1"/>
    <col min="11278" max="11278" width="14.42578125" style="351" customWidth="1"/>
    <col min="11279" max="11279" width="17.140625" style="351" customWidth="1"/>
    <col min="11280" max="11280" width="17.5703125" style="351" customWidth="1"/>
    <col min="11281" max="11281" width="10.7109375" style="351" customWidth="1"/>
    <col min="11282" max="11282" width="9.140625" style="351"/>
    <col min="11283" max="11283" width="12.85546875" style="351" customWidth="1"/>
    <col min="11284" max="11284" width="23.42578125" style="351" customWidth="1"/>
    <col min="11285" max="11286" width="9.140625" style="351"/>
    <col min="11287" max="11287" width="10.5703125" style="351" bestFit="1" customWidth="1"/>
    <col min="11288" max="11288" width="11.28515625" style="351" customWidth="1"/>
    <col min="11289" max="11520" width="9.140625" style="351"/>
    <col min="11521" max="11521" width="111.140625" style="351" customWidth="1"/>
    <col min="11522" max="11523" width="14.5703125" style="351" customWidth="1"/>
    <col min="11524" max="11524" width="14" style="351" customWidth="1"/>
    <col min="11525" max="11525" width="14.28515625" style="351" customWidth="1"/>
    <col min="11526" max="11526" width="17.42578125" style="351" customWidth="1"/>
    <col min="11527" max="11527" width="13.7109375" style="351" customWidth="1"/>
    <col min="11528" max="11528" width="14.5703125" style="351" customWidth="1"/>
    <col min="11529" max="11529" width="17.28515625" style="351" customWidth="1"/>
    <col min="11530" max="11530" width="13.42578125" style="351" customWidth="1"/>
    <col min="11531" max="11531" width="14" style="351" customWidth="1"/>
    <col min="11532" max="11532" width="17.42578125" style="351" customWidth="1"/>
    <col min="11533" max="11533" width="13.85546875" style="351" customWidth="1"/>
    <col min="11534" max="11534" width="14.42578125" style="351" customWidth="1"/>
    <col min="11535" max="11535" width="17.140625" style="351" customWidth="1"/>
    <col min="11536" max="11536" width="17.5703125" style="351" customWidth="1"/>
    <col min="11537" max="11537" width="10.7109375" style="351" customWidth="1"/>
    <col min="11538" max="11538" width="9.140625" style="351"/>
    <col min="11539" max="11539" width="12.85546875" style="351" customWidth="1"/>
    <col min="11540" max="11540" width="23.42578125" style="351" customWidth="1"/>
    <col min="11541" max="11542" width="9.140625" style="351"/>
    <col min="11543" max="11543" width="10.5703125" style="351" bestFit="1" customWidth="1"/>
    <col min="11544" max="11544" width="11.28515625" style="351" customWidth="1"/>
    <col min="11545" max="11776" width="9.140625" style="351"/>
    <col min="11777" max="11777" width="111.140625" style="351" customWidth="1"/>
    <col min="11778" max="11779" width="14.5703125" style="351" customWidth="1"/>
    <col min="11780" max="11780" width="14" style="351" customWidth="1"/>
    <col min="11781" max="11781" width="14.28515625" style="351" customWidth="1"/>
    <col min="11782" max="11782" width="17.42578125" style="351" customWidth="1"/>
    <col min="11783" max="11783" width="13.7109375" style="351" customWidth="1"/>
    <col min="11784" max="11784" width="14.5703125" style="351" customWidth="1"/>
    <col min="11785" max="11785" width="17.28515625" style="351" customWidth="1"/>
    <col min="11786" max="11786" width="13.42578125" style="351" customWidth="1"/>
    <col min="11787" max="11787" width="14" style="351" customWidth="1"/>
    <col min="11788" max="11788" width="17.42578125" style="351" customWidth="1"/>
    <col min="11789" max="11789" width="13.85546875" style="351" customWidth="1"/>
    <col min="11790" max="11790" width="14.42578125" style="351" customWidth="1"/>
    <col min="11791" max="11791" width="17.140625" style="351" customWidth="1"/>
    <col min="11792" max="11792" width="17.5703125" style="351" customWidth="1"/>
    <col min="11793" max="11793" width="10.7109375" style="351" customWidth="1"/>
    <col min="11794" max="11794" width="9.140625" style="351"/>
    <col min="11795" max="11795" width="12.85546875" style="351" customWidth="1"/>
    <col min="11796" max="11796" width="23.42578125" style="351" customWidth="1"/>
    <col min="11797" max="11798" width="9.140625" style="351"/>
    <col min="11799" max="11799" width="10.5703125" style="351" bestFit="1" customWidth="1"/>
    <col min="11800" max="11800" width="11.28515625" style="351" customWidth="1"/>
    <col min="11801" max="12032" width="9.140625" style="351"/>
    <col min="12033" max="12033" width="111.140625" style="351" customWidth="1"/>
    <col min="12034" max="12035" width="14.5703125" style="351" customWidth="1"/>
    <col min="12036" max="12036" width="14" style="351" customWidth="1"/>
    <col min="12037" max="12037" width="14.28515625" style="351" customWidth="1"/>
    <col min="12038" max="12038" width="17.42578125" style="351" customWidth="1"/>
    <col min="12039" max="12039" width="13.7109375" style="351" customWidth="1"/>
    <col min="12040" max="12040" width="14.5703125" style="351" customWidth="1"/>
    <col min="12041" max="12041" width="17.28515625" style="351" customWidth="1"/>
    <col min="12042" max="12042" width="13.42578125" style="351" customWidth="1"/>
    <col min="12043" max="12043" width="14" style="351" customWidth="1"/>
    <col min="12044" max="12044" width="17.42578125" style="351" customWidth="1"/>
    <col min="12045" max="12045" width="13.85546875" style="351" customWidth="1"/>
    <col min="12046" max="12046" width="14.42578125" style="351" customWidth="1"/>
    <col min="12047" max="12047" width="17.140625" style="351" customWidth="1"/>
    <col min="12048" max="12048" width="17.5703125" style="351" customWidth="1"/>
    <col min="12049" max="12049" width="10.7109375" style="351" customWidth="1"/>
    <col min="12050" max="12050" width="9.140625" style="351"/>
    <col min="12051" max="12051" width="12.85546875" style="351" customWidth="1"/>
    <col min="12052" max="12052" width="23.42578125" style="351" customWidth="1"/>
    <col min="12053" max="12054" width="9.140625" style="351"/>
    <col min="12055" max="12055" width="10.5703125" style="351" bestFit="1" customWidth="1"/>
    <col min="12056" max="12056" width="11.28515625" style="351" customWidth="1"/>
    <col min="12057" max="12288" width="9.140625" style="351"/>
    <col min="12289" max="12289" width="111.140625" style="351" customWidth="1"/>
    <col min="12290" max="12291" width="14.5703125" style="351" customWidth="1"/>
    <col min="12292" max="12292" width="14" style="351" customWidth="1"/>
    <col min="12293" max="12293" width="14.28515625" style="351" customWidth="1"/>
    <col min="12294" max="12294" width="17.42578125" style="351" customWidth="1"/>
    <col min="12295" max="12295" width="13.7109375" style="351" customWidth="1"/>
    <col min="12296" max="12296" width="14.5703125" style="351" customWidth="1"/>
    <col min="12297" max="12297" width="17.28515625" style="351" customWidth="1"/>
    <col min="12298" max="12298" width="13.42578125" style="351" customWidth="1"/>
    <col min="12299" max="12299" width="14" style="351" customWidth="1"/>
    <col min="12300" max="12300" width="17.42578125" style="351" customWidth="1"/>
    <col min="12301" max="12301" width="13.85546875" style="351" customWidth="1"/>
    <col min="12302" max="12302" width="14.42578125" style="351" customWidth="1"/>
    <col min="12303" max="12303" width="17.140625" style="351" customWidth="1"/>
    <col min="12304" max="12304" width="17.5703125" style="351" customWidth="1"/>
    <col min="12305" max="12305" width="10.7109375" style="351" customWidth="1"/>
    <col min="12306" max="12306" width="9.140625" style="351"/>
    <col min="12307" max="12307" width="12.85546875" style="351" customWidth="1"/>
    <col min="12308" max="12308" width="23.42578125" style="351" customWidth="1"/>
    <col min="12309" max="12310" width="9.140625" style="351"/>
    <col min="12311" max="12311" width="10.5703125" style="351" bestFit="1" customWidth="1"/>
    <col min="12312" max="12312" width="11.28515625" style="351" customWidth="1"/>
    <col min="12313" max="12544" width="9.140625" style="351"/>
    <col min="12545" max="12545" width="111.140625" style="351" customWidth="1"/>
    <col min="12546" max="12547" width="14.5703125" style="351" customWidth="1"/>
    <col min="12548" max="12548" width="14" style="351" customWidth="1"/>
    <col min="12549" max="12549" width="14.28515625" style="351" customWidth="1"/>
    <col min="12550" max="12550" width="17.42578125" style="351" customWidth="1"/>
    <col min="12551" max="12551" width="13.7109375" style="351" customWidth="1"/>
    <col min="12552" max="12552" width="14.5703125" style="351" customWidth="1"/>
    <col min="12553" max="12553" width="17.28515625" style="351" customWidth="1"/>
    <col min="12554" max="12554" width="13.42578125" style="351" customWidth="1"/>
    <col min="12555" max="12555" width="14" style="351" customWidth="1"/>
    <col min="12556" max="12556" width="17.42578125" style="351" customWidth="1"/>
    <col min="12557" max="12557" width="13.85546875" style="351" customWidth="1"/>
    <col min="12558" max="12558" width="14.42578125" style="351" customWidth="1"/>
    <col min="12559" max="12559" width="17.140625" style="351" customWidth="1"/>
    <col min="12560" max="12560" width="17.5703125" style="351" customWidth="1"/>
    <col min="12561" max="12561" width="10.7109375" style="351" customWidth="1"/>
    <col min="12562" max="12562" width="9.140625" style="351"/>
    <col min="12563" max="12563" width="12.85546875" style="351" customWidth="1"/>
    <col min="12564" max="12564" width="23.42578125" style="351" customWidth="1"/>
    <col min="12565" max="12566" width="9.140625" style="351"/>
    <col min="12567" max="12567" width="10.5703125" style="351" bestFit="1" customWidth="1"/>
    <col min="12568" max="12568" width="11.28515625" style="351" customWidth="1"/>
    <col min="12569" max="12800" width="9.140625" style="351"/>
    <col min="12801" max="12801" width="111.140625" style="351" customWidth="1"/>
    <col min="12802" max="12803" width="14.5703125" style="351" customWidth="1"/>
    <col min="12804" max="12804" width="14" style="351" customWidth="1"/>
    <col min="12805" max="12805" width="14.28515625" style="351" customWidth="1"/>
    <col min="12806" max="12806" width="17.42578125" style="351" customWidth="1"/>
    <col min="12807" max="12807" width="13.7109375" style="351" customWidth="1"/>
    <col min="12808" max="12808" width="14.5703125" style="351" customWidth="1"/>
    <col min="12809" max="12809" width="17.28515625" style="351" customWidth="1"/>
    <col min="12810" max="12810" width="13.42578125" style="351" customWidth="1"/>
    <col min="12811" max="12811" width="14" style="351" customWidth="1"/>
    <col min="12812" max="12812" width="17.42578125" style="351" customWidth="1"/>
    <col min="12813" max="12813" width="13.85546875" style="351" customWidth="1"/>
    <col min="12814" max="12814" width="14.42578125" style="351" customWidth="1"/>
    <col min="12815" max="12815" width="17.140625" style="351" customWidth="1"/>
    <col min="12816" max="12816" width="17.5703125" style="351" customWidth="1"/>
    <col min="12817" max="12817" width="10.7109375" style="351" customWidth="1"/>
    <col min="12818" max="12818" width="9.140625" style="351"/>
    <col min="12819" max="12819" width="12.85546875" style="351" customWidth="1"/>
    <col min="12820" max="12820" width="23.42578125" style="351" customWidth="1"/>
    <col min="12821" max="12822" width="9.140625" style="351"/>
    <col min="12823" max="12823" width="10.5703125" style="351" bestFit="1" customWidth="1"/>
    <col min="12824" max="12824" width="11.28515625" style="351" customWidth="1"/>
    <col min="12825" max="13056" width="9.140625" style="351"/>
    <col min="13057" max="13057" width="111.140625" style="351" customWidth="1"/>
    <col min="13058" max="13059" width="14.5703125" style="351" customWidth="1"/>
    <col min="13060" max="13060" width="14" style="351" customWidth="1"/>
    <col min="13061" max="13061" width="14.28515625" style="351" customWidth="1"/>
    <col min="13062" max="13062" width="17.42578125" style="351" customWidth="1"/>
    <col min="13063" max="13063" width="13.7109375" style="351" customWidth="1"/>
    <col min="13064" max="13064" width="14.5703125" style="351" customWidth="1"/>
    <col min="13065" max="13065" width="17.28515625" style="351" customWidth="1"/>
    <col min="13066" max="13066" width="13.42578125" style="351" customWidth="1"/>
    <col min="13067" max="13067" width="14" style="351" customWidth="1"/>
    <col min="13068" max="13068" width="17.42578125" style="351" customWidth="1"/>
    <col min="13069" max="13069" width="13.85546875" style="351" customWidth="1"/>
    <col min="13070" max="13070" width="14.42578125" style="351" customWidth="1"/>
    <col min="13071" max="13071" width="17.140625" style="351" customWidth="1"/>
    <col min="13072" max="13072" width="17.5703125" style="351" customWidth="1"/>
    <col min="13073" max="13073" width="10.7109375" style="351" customWidth="1"/>
    <col min="13074" max="13074" width="9.140625" style="351"/>
    <col min="13075" max="13075" width="12.85546875" style="351" customWidth="1"/>
    <col min="13076" max="13076" width="23.42578125" style="351" customWidth="1"/>
    <col min="13077" max="13078" width="9.140625" style="351"/>
    <col min="13079" max="13079" width="10.5703125" style="351" bestFit="1" customWidth="1"/>
    <col min="13080" max="13080" width="11.28515625" style="351" customWidth="1"/>
    <col min="13081" max="13312" width="9.140625" style="351"/>
    <col min="13313" max="13313" width="111.140625" style="351" customWidth="1"/>
    <col min="13314" max="13315" width="14.5703125" style="351" customWidth="1"/>
    <col min="13316" max="13316" width="14" style="351" customWidth="1"/>
    <col min="13317" max="13317" width="14.28515625" style="351" customWidth="1"/>
    <col min="13318" max="13318" width="17.42578125" style="351" customWidth="1"/>
    <col min="13319" max="13319" width="13.7109375" style="351" customWidth="1"/>
    <col min="13320" max="13320" width="14.5703125" style="351" customWidth="1"/>
    <col min="13321" max="13321" width="17.28515625" style="351" customWidth="1"/>
    <col min="13322" max="13322" width="13.42578125" style="351" customWidth="1"/>
    <col min="13323" max="13323" width="14" style="351" customWidth="1"/>
    <col min="13324" max="13324" width="17.42578125" style="351" customWidth="1"/>
    <col min="13325" max="13325" width="13.85546875" style="351" customWidth="1"/>
    <col min="13326" max="13326" width="14.42578125" style="351" customWidth="1"/>
    <col min="13327" max="13327" width="17.140625" style="351" customWidth="1"/>
    <col min="13328" max="13328" width="17.5703125" style="351" customWidth="1"/>
    <col min="13329" max="13329" width="10.7109375" style="351" customWidth="1"/>
    <col min="13330" max="13330" width="9.140625" style="351"/>
    <col min="13331" max="13331" width="12.85546875" style="351" customWidth="1"/>
    <col min="13332" max="13332" width="23.42578125" style="351" customWidth="1"/>
    <col min="13333" max="13334" width="9.140625" style="351"/>
    <col min="13335" max="13335" width="10.5703125" style="351" bestFit="1" customWidth="1"/>
    <col min="13336" max="13336" width="11.28515625" style="351" customWidth="1"/>
    <col min="13337" max="13568" width="9.140625" style="351"/>
    <col min="13569" max="13569" width="111.140625" style="351" customWidth="1"/>
    <col min="13570" max="13571" width="14.5703125" style="351" customWidth="1"/>
    <col min="13572" max="13572" width="14" style="351" customWidth="1"/>
    <col min="13573" max="13573" width="14.28515625" style="351" customWidth="1"/>
    <col min="13574" max="13574" width="17.42578125" style="351" customWidth="1"/>
    <col min="13575" max="13575" width="13.7109375" style="351" customWidth="1"/>
    <col min="13576" max="13576" width="14.5703125" style="351" customWidth="1"/>
    <col min="13577" max="13577" width="17.28515625" style="351" customWidth="1"/>
    <col min="13578" max="13578" width="13.42578125" style="351" customWidth="1"/>
    <col min="13579" max="13579" width="14" style="351" customWidth="1"/>
    <col min="13580" max="13580" width="17.42578125" style="351" customWidth="1"/>
    <col min="13581" max="13581" width="13.85546875" style="351" customWidth="1"/>
    <col min="13582" max="13582" width="14.42578125" style="351" customWidth="1"/>
    <col min="13583" max="13583" width="17.140625" style="351" customWidth="1"/>
    <col min="13584" max="13584" width="17.5703125" style="351" customWidth="1"/>
    <col min="13585" max="13585" width="10.7109375" style="351" customWidth="1"/>
    <col min="13586" max="13586" width="9.140625" style="351"/>
    <col min="13587" max="13587" width="12.85546875" style="351" customWidth="1"/>
    <col min="13588" max="13588" width="23.42578125" style="351" customWidth="1"/>
    <col min="13589" max="13590" width="9.140625" style="351"/>
    <col min="13591" max="13591" width="10.5703125" style="351" bestFit="1" customWidth="1"/>
    <col min="13592" max="13592" width="11.28515625" style="351" customWidth="1"/>
    <col min="13593" max="13824" width="9.140625" style="351"/>
    <col min="13825" max="13825" width="111.140625" style="351" customWidth="1"/>
    <col min="13826" max="13827" width="14.5703125" style="351" customWidth="1"/>
    <col min="13828" max="13828" width="14" style="351" customWidth="1"/>
    <col min="13829" max="13829" width="14.28515625" style="351" customWidth="1"/>
    <col min="13830" max="13830" width="17.42578125" style="351" customWidth="1"/>
    <col min="13831" max="13831" width="13.7109375" style="351" customWidth="1"/>
    <col min="13832" max="13832" width="14.5703125" style="351" customWidth="1"/>
    <col min="13833" max="13833" width="17.28515625" style="351" customWidth="1"/>
    <col min="13834" max="13834" width="13.42578125" style="351" customWidth="1"/>
    <col min="13835" max="13835" width="14" style="351" customWidth="1"/>
    <col min="13836" max="13836" width="17.42578125" style="351" customWidth="1"/>
    <col min="13837" max="13837" width="13.85546875" style="351" customWidth="1"/>
    <col min="13838" max="13838" width="14.42578125" style="351" customWidth="1"/>
    <col min="13839" max="13839" width="17.140625" style="351" customWidth="1"/>
    <col min="13840" max="13840" width="17.5703125" style="351" customWidth="1"/>
    <col min="13841" max="13841" width="10.7109375" style="351" customWidth="1"/>
    <col min="13842" max="13842" width="9.140625" style="351"/>
    <col min="13843" max="13843" width="12.85546875" style="351" customWidth="1"/>
    <col min="13844" max="13844" width="23.42578125" style="351" customWidth="1"/>
    <col min="13845" max="13846" width="9.140625" style="351"/>
    <col min="13847" max="13847" width="10.5703125" style="351" bestFit="1" customWidth="1"/>
    <col min="13848" max="13848" width="11.28515625" style="351" customWidth="1"/>
    <col min="13849" max="14080" width="9.140625" style="351"/>
    <col min="14081" max="14081" width="111.140625" style="351" customWidth="1"/>
    <col min="14082" max="14083" width="14.5703125" style="351" customWidth="1"/>
    <col min="14084" max="14084" width="14" style="351" customWidth="1"/>
    <col min="14085" max="14085" width="14.28515625" style="351" customWidth="1"/>
    <col min="14086" max="14086" width="17.42578125" style="351" customWidth="1"/>
    <col min="14087" max="14087" width="13.7109375" style="351" customWidth="1"/>
    <col min="14088" max="14088" width="14.5703125" style="351" customWidth="1"/>
    <col min="14089" max="14089" width="17.28515625" style="351" customWidth="1"/>
    <col min="14090" max="14090" width="13.42578125" style="351" customWidth="1"/>
    <col min="14091" max="14091" width="14" style="351" customWidth="1"/>
    <col min="14092" max="14092" width="17.42578125" style="351" customWidth="1"/>
    <col min="14093" max="14093" width="13.85546875" style="351" customWidth="1"/>
    <col min="14094" max="14094" width="14.42578125" style="351" customWidth="1"/>
    <col min="14095" max="14095" width="17.140625" style="351" customWidth="1"/>
    <col min="14096" max="14096" width="17.5703125" style="351" customWidth="1"/>
    <col min="14097" max="14097" width="10.7109375" style="351" customWidth="1"/>
    <col min="14098" max="14098" width="9.140625" style="351"/>
    <col min="14099" max="14099" width="12.85546875" style="351" customWidth="1"/>
    <col min="14100" max="14100" width="23.42578125" style="351" customWidth="1"/>
    <col min="14101" max="14102" width="9.140625" style="351"/>
    <col min="14103" max="14103" width="10.5703125" style="351" bestFit="1" customWidth="1"/>
    <col min="14104" max="14104" width="11.28515625" style="351" customWidth="1"/>
    <col min="14105" max="14336" width="9.140625" style="351"/>
    <col min="14337" max="14337" width="111.140625" style="351" customWidth="1"/>
    <col min="14338" max="14339" width="14.5703125" style="351" customWidth="1"/>
    <col min="14340" max="14340" width="14" style="351" customWidth="1"/>
    <col min="14341" max="14341" width="14.28515625" style="351" customWidth="1"/>
    <col min="14342" max="14342" width="17.42578125" style="351" customWidth="1"/>
    <col min="14343" max="14343" width="13.7109375" style="351" customWidth="1"/>
    <col min="14344" max="14344" width="14.5703125" style="351" customWidth="1"/>
    <col min="14345" max="14345" width="17.28515625" style="351" customWidth="1"/>
    <col min="14346" max="14346" width="13.42578125" style="351" customWidth="1"/>
    <col min="14347" max="14347" width="14" style="351" customWidth="1"/>
    <col min="14348" max="14348" width="17.42578125" style="351" customWidth="1"/>
    <col min="14349" max="14349" width="13.85546875" style="351" customWidth="1"/>
    <col min="14350" max="14350" width="14.42578125" style="351" customWidth="1"/>
    <col min="14351" max="14351" width="17.140625" style="351" customWidth="1"/>
    <col min="14352" max="14352" width="17.5703125" style="351" customWidth="1"/>
    <col min="14353" max="14353" width="10.7109375" style="351" customWidth="1"/>
    <col min="14354" max="14354" width="9.140625" style="351"/>
    <col min="14355" max="14355" width="12.85546875" style="351" customWidth="1"/>
    <col min="14356" max="14356" width="23.42578125" style="351" customWidth="1"/>
    <col min="14357" max="14358" width="9.140625" style="351"/>
    <col min="14359" max="14359" width="10.5703125" style="351" bestFit="1" customWidth="1"/>
    <col min="14360" max="14360" width="11.28515625" style="351" customWidth="1"/>
    <col min="14361" max="14592" width="9.140625" style="351"/>
    <col min="14593" max="14593" width="111.140625" style="351" customWidth="1"/>
    <col min="14594" max="14595" width="14.5703125" style="351" customWidth="1"/>
    <col min="14596" max="14596" width="14" style="351" customWidth="1"/>
    <col min="14597" max="14597" width="14.28515625" style="351" customWidth="1"/>
    <col min="14598" max="14598" width="17.42578125" style="351" customWidth="1"/>
    <col min="14599" max="14599" width="13.7109375" style="351" customWidth="1"/>
    <col min="14600" max="14600" width="14.5703125" style="351" customWidth="1"/>
    <col min="14601" max="14601" width="17.28515625" style="351" customWidth="1"/>
    <col min="14602" max="14602" width="13.42578125" style="351" customWidth="1"/>
    <col min="14603" max="14603" width="14" style="351" customWidth="1"/>
    <col min="14604" max="14604" width="17.42578125" style="351" customWidth="1"/>
    <col min="14605" max="14605" width="13.85546875" style="351" customWidth="1"/>
    <col min="14606" max="14606" width="14.42578125" style="351" customWidth="1"/>
    <col min="14607" max="14607" width="17.140625" style="351" customWidth="1"/>
    <col min="14608" max="14608" width="17.5703125" style="351" customWidth="1"/>
    <col min="14609" max="14609" width="10.7109375" style="351" customWidth="1"/>
    <col min="14610" max="14610" width="9.140625" style="351"/>
    <col min="14611" max="14611" width="12.85546875" style="351" customWidth="1"/>
    <col min="14612" max="14612" width="23.42578125" style="351" customWidth="1"/>
    <col min="14613" max="14614" width="9.140625" style="351"/>
    <col min="14615" max="14615" width="10.5703125" style="351" bestFit="1" customWidth="1"/>
    <col min="14616" max="14616" width="11.28515625" style="351" customWidth="1"/>
    <col min="14617" max="14848" width="9.140625" style="351"/>
    <col min="14849" max="14849" width="111.140625" style="351" customWidth="1"/>
    <col min="14850" max="14851" width="14.5703125" style="351" customWidth="1"/>
    <col min="14852" max="14852" width="14" style="351" customWidth="1"/>
    <col min="14853" max="14853" width="14.28515625" style="351" customWidth="1"/>
    <col min="14854" max="14854" width="17.42578125" style="351" customWidth="1"/>
    <col min="14855" max="14855" width="13.7109375" style="351" customWidth="1"/>
    <col min="14856" max="14856" width="14.5703125" style="351" customWidth="1"/>
    <col min="14857" max="14857" width="17.28515625" style="351" customWidth="1"/>
    <col min="14858" max="14858" width="13.42578125" style="351" customWidth="1"/>
    <col min="14859" max="14859" width="14" style="351" customWidth="1"/>
    <col min="14860" max="14860" width="17.42578125" style="351" customWidth="1"/>
    <col min="14861" max="14861" width="13.85546875" style="351" customWidth="1"/>
    <col min="14862" max="14862" width="14.42578125" style="351" customWidth="1"/>
    <col min="14863" max="14863" width="17.140625" style="351" customWidth="1"/>
    <col min="14864" max="14864" width="17.5703125" style="351" customWidth="1"/>
    <col min="14865" max="14865" width="10.7109375" style="351" customWidth="1"/>
    <col min="14866" max="14866" width="9.140625" style="351"/>
    <col min="14867" max="14867" width="12.85546875" style="351" customWidth="1"/>
    <col min="14868" max="14868" width="23.42578125" style="351" customWidth="1"/>
    <col min="14869" max="14870" width="9.140625" style="351"/>
    <col min="14871" max="14871" width="10.5703125" style="351" bestFit="1" customWidth="1"/>
    <col min="14872" max="14872" width="11.28515625" style="351" customWidth="1"/>
    <col min="14873" max="15104" width="9.140625" style="351"/>
    <col min="15105" max="15105" width="111.140625" style="351" customWidth="1"/>
    <col min="15106" max="15107" width="14.5703125" style="351" customWidth="1"/>
    <col min="15108" max="15108" width="14" style="351" customWidth="1"/>
    <col min="15109" max="15109" width="14.28515625" style="351" customWidth="1"/>
    <col min="15110" max="15110" width="17.42578125" style="351" customWidth="1"/>
    <col min="15111" max="15111" width="13.7109375" style="351" customWidth="1"/>
    <col min="15112" max="15112" width="14.5703125" style="351" customWidth="1"/>
    <col min="15113" max="15113" width="17.28515625" style="351" customWidth="1"/>
    <col min="15114" max="15114" width="13.42578125" style="351" customWidth="1"/>
    <col min="15115" max="15115" width="14" style="351" customWidth="1"/>
    <col min="15116" max="15116" width="17.42578125" style="351" customWidth="1"/>
    <col min="15117" max="15117" width="13.85546875" style="351" customWidth="1"/>
    <col min="15118" max="15118" width="14.42578125" style="351" customWidth="1"/>
    <col min="15119" max="15119" width="17.140625" style="351" customWidth="1"/>
    <col min="15120" max="15120" width="17.5703125" style="351" customWidth="1"/>
    <col min="15121" max="15121" width="10.7109375" style="351" customWidth="1"/>
    <col min="15122" max="15122" width="9.140625" style="351"/>
    <col min="15123" max="15123" width="12.85546875" style="351" customWidth="1"/>
    <col min="15124" max="15124" width="23.42578125" style="351" customWidth="1"/>
    <col min="15125" max="15126" width="9.140625" style="351"/>
    <col min="15127" max="15127" width="10.5703125" style="351" bestFit="1" customWidth="1"/>
    <col min="15128" max="15128" width="11.28515625" style="351" customWidth="1"/>
    <col min="15129" max="15360" width="9.140625" style="351"/>
    <col min="15361" max="15361" width="111.140625" style="351" customWidth="1"/>
    <col min="15362" max="15363" width="14.5703125" style="351" customWidth="1"/>
    <col min="15364" max="15364" width="14" style="351" customWidth="1"/>
    <col min="15365" max="15365" width="14.28515625" style="351" customWidth="1"/>
    <col min="15366" max="15366" width="17.42578125" style="351" customWidth="1"/>
    <col min="15367" max="15367" width="13.7109375" style="351" customWidth="1"/>
    <col min="15368" max="15368" width="14.5703125" style="351" customWidth="1"/>
    <col min="15369" max="15369" width="17.28515625" style="351" customWidth="1"/>
    <col min="15370" max="15370" width="13.42578125" style="351" customWidth="1"/>
    <col min="15371" max="15371" width="14" style="351" customWidth="1"/>
    <col min="15372" max="15372" width="17.42578125" style="351" customWidth="1"/>
    <col min="15373" max="15373" width="13.85546875" style="351" customWidth="1"/>
    <col min="15374" max="15374" width="14.42578125" style="351" customWidth="1"/>
    <col min="15375" max="15375" width="17.140625" style="351" customWidth="1"/>
    <col min="15376" max="15376" width="17.5703125" style="351" customWidth="1"/>
    <col min="15377" max="15377" width="10.7109375" style="351" customWidth="1"/>
    <col min="15378" max="15378" width="9.140625" style="351"/>
    <col min="15379" max="15379" width="12.85546875" style="351" customWidth="1"/>
    <col min="15380" max="15380" width="23.42578125" style="351" customWidth="1"/>
    <col min="15381" max="15382" width="9.140625" style="351"/>
    <col min="15383" max="15383" width="10.5703125" style="351" bestFit="1" customWidth="1"/>
    <col min="15384" max="15384" width="11.28515625" style="351" customWidth="1"/>
    <col min="15385" max="15616" width="9.140625" style="351"/>
    <col min="15617" max="15617" width="111.140625" style="351" customWidth="1"/>
    <col min="15618" max="15619" width="14.5703125" style="351" customWidth="1"/>
    <col min="15620" max="15620" width="14" style="351" customWidth="1"/>
    <col min="15621" max="15621" width="14.28515625" style="351" customWidth="1"/>
    <col min="15622" max="15622" width="17.42578125" style="351" customWidth="1"/>
    <col min="15623" max="15623" width="13.7109375" style="351" customWidth="1"/>
    <col min="15624" max="15624" width="14.5703125" style="351" customWidth="1"/>
    <col min="15625" max="15625" width="17.28515625" style="351" customWidth="1"/>
    <col min="15626" max="15626" width="13.42578125" style="351" customWidth="1"/>
    <col min="15627" max="15627" width="14" style="351" customWidth="1"/>
    <col min="15628" max="15628" width="17.42578125" style="351" customWidth="1"/>
    <col min="15629" max="15629" width="13.85546875" style="351" customWidth="1"/>
    <col min="15630" max="15630" width="14.42578125" style="351" customWidth="1"/>
    <col min="15631" max="15631" width="17.140625" style="351" customWidth="1"/>
    <col min="15632" max="15632" width="17.5703125" style="351" customWidth="1"/>
    <col min="15633" max="15633" width="10.7109375" style="351" customWidth="1"/>
    <col min="15634" max="15634" width="9.140625" style="351"/>
    <col min="15635" max="15635" width="12.85546875" style="351" customWidth="1"/>
    <col min="15636" max="15636" width="23.42578125" style="351" customWidth="1"/>
    <col min="15637" max="15638" width="9.140625" style="351"/>
    <col min="15639" max="15639" width="10.5703125" style="351" bestFit="1" customWidth="1"/>
    <col min="15640" max="15640" width="11.28515625" style="351" customWidth="1"/>
    <col min="15641" max="15872" width="9.140625" style="351"/>
    <col min="15873" max="15873" width="111.140625" style="351" customWidth="1"/>
    <col min="15874" max="15875" width="14.5703125" style="351" customWidth="1"/>
    <col min="15876" max="15876" width="14" style="351" customWidth="1"/>
    <col min="15877" max="15877" width="14.28515625" style="351" customWidth="1"/>
    <col min="15878" max="15878" width="17.42578125" style="351" customWidth="1"/>
    <col min="15879" max="15879" width="13.7109375" style="351" customWidth="1"/>
    <col min="15880" max="15880" width="14.5703125" style="351" customWidth="1"/>
    <col min="15881" max="15881" width="17.28515625" style="351" customWidth="1"/>
    <col min="15882" max="15882" width="13.42578125" style="351" customWidth="1"/>
    <col min="15883" max="15883" width="14" style="351" customWidth="1"/>
    <col min="15884" max="15884" width="17.42578125" style="351" customWidth="1"/>
    <col min="15885" max="15885" width="13.85546875" style="351" customWidth="1"/>
    <col min="15886" max="15886" width="14.42578125" style="351" customWidth="1"/>
    <col min="15887" max="15887" width="17.140625" style="351" customWidth="1"/>
    <col min="15888" max="15888" width="17.5703125" style="351" customWidth="1"/>
    <col min="15889" max="15889" width="10.7109375" style="351" customWidth="1"/>
    <col min="15890" max="15890" width="9.140625" style="351"/>
    <col min="15891" max="15891" width="12.85546875" style="351" customWidth="1"/>
    <col min="15892" max="15892" width="23.42578125" style="351" customWidth="1"/>
    <col min="15893" max="15894" width="9.140625" style="351"/>
    <col min="15895" max="15895" width="10.5703125" style="351" bestFit="1" customWidth="1"/>
    <col min="15896" max="15896" width="11.28515625" style="351" customWidth="1"/>
    <col min="15897" max="16128" width="9.140625" style="351"/>
    <col min="16129" max="16129" width="111.140625" style="351" customWidth="1"/>
    <col min="16130" max="16131" width="14.5703125" style="351" customWidth="1"/>
    <col min="16132" max="16132" width="14" style="351" customWidth="1"/>
    <col min="16133" max="16133" width="14.28515625" style="351" customWidth="1"/>
    <col min="16134" max="16134" width="17.42578125" style="351" customWidth="1"/>
    <col min="16135" max="16135" width="13.7109375" style="351" customWidth="1"/>
    <col min="16136" max="16136" width="14.5703125" style="351" customWidth="1"/>
    <col min="16137" max="16137" width="17.28515625" style="351" customWidth="1"/>
    <col min="16138" max="16138" width="13.42578125" style="351" customWidth="1"/>
    <col min="16139" max="16139" width="14" style="351" customWidth="1"/>
    <col min="16140" max="16140" width="17.42578125" style="351" customWidth="1"/>
    <col min="16141" max="16141" width="13.85546875" style="351" customWidth="1"/>
    <col min="16142" max="16142" width="14.42578125" style="351" customWidth="1"/>
    <col min="16143" max="16143" width="17.140625" style="351" customWidth="1"/>
    <col min="16144" max="16144" width="17.5703125" style="351" customWidth="1"/>
    <col min="16145" max="16145" width="10.7109375" style="351" customWidth="1"/>
    <col min="16146" max="16146" width="9.140625" style="351"/>
    <col min="16147" max="16147" width="12.85546875" style="351" customWidth="1"/>
    <col min="16148" max="16148" width="23.42578125" style="351" customWidth="1"/>
    <col min="16149" max="16150" width="9.140625" style="351"/>
    <col min="16151" max="16151" width="10.5703125" style="351" bestFit="1" customWidth="1"/>
    <col min="16152" max="16152" width="11.28515625" style="351" customWidth="1"/>
    <col min="16153" max="16384" width="9.140625" style="351"/>
  </cols>
  <sheetData>
    <row r="1" spans="1:41" ht="15.75" customHeight="1" x14ac:dyDescent="0.4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350"/>
      <c r="R1" s="350"/>
      <c r="S1" s="350"/>
    </row>
    <row r="2" spans="1:41" ht="47.25" customHeight="1" x14ac:dyDescent="0.35">
      <c r="A2" s="1267" t="s">
        <v>79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</row>
    <row r="3" spans="1:41" ht="29.25" customHeight="1" x14ac:dyDescent="0.4">
      <c r="A3" s="1266" t="s">
        <v>94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726"/>
    </row>
    <row r="4" spans="1:41" ht="20.25" customHeight="1" thickBot="1" x14ac:dyDescent="0.4">
      <c r="A4" s="353"/>
    </row>
    <row r="5" spans="1:41" ht="39.75" customHeight="1" thickBot="1" x14ac:dyDescent="0.4">
      <c r="A5" s="1238" t="s">
        <v>7</v>
      </c>
      <c r="B5" s="1235" t="s">
        <v>0</v>
      </c>
      <c r="C5" s="1269"/>
      <c r="D5" s="1270"/>
      <c r="E5" s="1235" t="s">
        <v>1</v>
      </c>
      <c r="F5" s="1269"/>
      <c r="G5" s="1270"/>
      <c r="H5" s="1235" t="s">
        <v>2</v>
      </c>
      <c r="I5" s="1269"/>
      <c r="J5" s="1270"/>
      <c r="K5" s="1235" t="s">
        <v>3</v>
      </c>
      <c r="L5" s="1269"/>
      <c r="M5" s="1270"/>
      <c r="N5" s="1271" t="s">
        <v>22</v>
      </c>
      <c r="O5" s="1272"/>
      <c r="P5" s="1273"/>
      <c r="Q5" s="354"/>
    </row>
    <row r="6" spans="1:41" ht="75.75" customHeight="1" thickBot="1" x14ac:dyDescent="0.4">
      <c r="A6" s="1274"/>
      <c r="B6" s="732" t="s">
        <v>16</v>
      </c>
      <c r="C6" s="732" t="s">
        <v>17</v>
      </c>
      <c r="D6" s="733" t="s">
        <v>4</v>
      </c>
      <c r="E6" s="732" t="s">
        <v>16</v>
      </c>
      <c r="F6" s="732" t="s">
        <v>17</v>
      </c>
      <c r="G6" s="733" t="s">
        <v>4</v>
      </c>
      <c r="H6" s="732" t="s">
        <v>16</v>
      </c>
      <c r="I6" s="732" t="s">
        <v>17</v>
      </c>
      <c r="J6" s="733" t="s">
        <v>4</v>
      </c>
      <c r="K6" s="732" t="s">
        <v>16</v>
      </c>
      <c r="L6" s="732" t="s">
        <v>17</v>
      </c>
      <c r="M6" s="733" t="s">
        <v>4</v>
      </c>
      <c r="N6" s="732" t="s">
        <v>16</v>
      </c>
      <c r="O6" s="732" t="s">
        <v>17</v>
      </c>
      <c r="P6" s="521" t="s">
        <v>4</v>
      </c>
      <c r="Q6" s="354"/>
    </row>
    <row r="7" spans="1:41" ht="40.5" customHeight="1" thickBot="1" x14ac:dyDescent="0.4">
      <c r="A7" s="776" t="s">
        <v>13</v>
      </c>
      <c r="B7" s="777"/>
      <c r="C7" s="778"/>
      <c r="D7" s="779"/>
      <c r="E7" s="780"/>
      <c r="F7" s="778"/>
      <c r="G7" s="781"/>
      <c r="H7" s="777"/>
      <c r="I7" s="778"/>
      <c r="J7" s="779"/>
      <c r="K7" s="780"/>
      <c r="L7" s="778"/>
      <c r="M7" s="781"/>
      <c r="N7" s="782"/>
      <c r="O7" s="778"/>
      <c r="P7" s="783"/>
      <c r="Q7" s="354"/>
    </row>
    <row r="8" spans="1:41" ht="33" customHeight="1" thickBot="1" x14ac:dyDescent="0.4">
      <c r="A8" s="386" t="s">
        <v>51</v>
      </c>
      <c r="B8" s="784">
        <f>B9+B10+B11+B12+B13</f>
        <v>10</v>
      </c>
      <c r="C8" s="784">
        <f>C9+C10+C11+C12+C13</f>
        <v>1</v>
      </c>
      <c r="D8" s="784">
        <f>D9+D10+D11+D12+D13</f>
        <v>11</v>
      </c>
      <c r="E8" s="784">
        <f>E9+E10+E11+E12+E13</f>
        <v>6</v>
      </c>
      <c r="F8" s="94">
        <f>F9+F10+F11+F12+F13</f>
        <v>13</v>
      </c>
      <c r="G8" s="785">
        <f>E8+F8</f>
        <v>19</v>
      </c>
      <c r="H8" s="784">
        <f>H9+H10+H11+H12+H13</f>
        <v>20</v>
      </c>
      <c r="I8" s="94">
        <f>I9+I10+I11+I12+I13</f>
        <v>17</v>
      </c>
      <c r="J8" s="786">
        <f>H8+I8</f>
        <v>37</v>
      </c>
      <c r="K8" s="784">
        <f>K9+K10+K11+K12+K13</f>
        <v>20</v>
      </c>
      <c r="L8" s="787">
        <f>L9+L10+L11+L12+L13</f>
        <v>20</v>
      </c>
      <c r="M8" s="787">
        <f>K8+L8</f>
        <v>40</v>
      </c>
      <c r="N8" s="823">
        <f>N9+N10+N11+N12+N13</f>
        <v>56</v>
      </c>
      <c r="O8" s="788">
        <f>O9+O10+O11+O12+O13</f>
        <v>51</v>
      </c>
      <c r="P8" s="789">
        <f t="shared" ref="P8:P13" si="0">N8+O8</f>
        <v>107</v>
      </c>
      <c r="Q8" s="354"/>
    </row>
    <row r="9" spans="1:41" ht="27" customHeight="1" x14ac:dyDescent="0.35">
      <c r="A9" s="263" t="s">
        <v>18</v>
      </c>
      <c r="B9" s="790">
        <v>10</v>
      </c>
      <c r="C9" s="791">
        <v>1</v>
      </c>
      <c r="D9" s="792">
        <f t="shared" ref="D9:D19" si="1">B9+C9</f>
        <v>11</v>
      </c>
      <c r="E9" s="790">
        <v>6</v>
      </c>
      <c r="F9" s="791">
        <v>0</v>
      </c>
      <c r="G9" s="792">
        <f t="shared" ref="G9:G19" si="2">E9+F9</f>
        <v>6</v>
      </c>
      <c r="H9" s="790">
        <v>7</v>
      </c>
      <c r="I9" s="791">
        <v>2</v>
      </c>
      <c r="J9" s="792">
        <f t="shared" ref="J9:J19" si="3">H9+I9</f>
        <v>9</v>
      </c>
      <c r="K9" s="790">
        <v>9</v>
      </c>
      <c r="L9" s="791">
        <v>2</v>
      </c>
      <c r="M9" s="792">
        <f t="shared" ref="M9:M19" si="4">K9+L9</f>
        <v>11</v>
      </c>
      <c r="N9" s="797">
        <f t="shared" ref="N9:O13" si="5">B9+E9+H9+K9</f>
        <v>32</v>
      </c>
      <c r="O9" s="794">
        <f t="shared" si="5"/>
        <v>5</v>
      </c>
      <c r="P9" s="795">
        <f t="shared" si="0"/>
        <v>37</v>
      </c>
      <c r="Q9" s="354"/>
    </row>
    <row r="10" spans="1:41" ht="34.5" customHeight="1" x14ac:dyDescent="0.35">
      <c r="A10" s="122" t="s">
        <v>77</v>
      </c>
      <c r="B10" s="169">
        <v>0</v>
      </c>
      <c r="C10" s="170">
        <v>0</v>
      </c>
      <c r="D10" s="88">
        <f t="shared" si="1"/>
        <v>0</v>
      </c>
      <c r="E10" s="169">
        <v>0</v>
      </c>
      <c r="F10" s="170">
        <v>0</v>
      </c>
      <c r="G10" s="88">
        <f t="shared" si="2"/>
        <v>0</v>
      </c>
      <c r="H10" s="169">
        <v>13</v>
      </c>
      <c r="I10" s="170">
        <v>5</v>
      </c>
      <c r="J10" s="88">
        <f t="shared" si="3"/>
        <v>18</v>
      </c>
      <c r="K10" s="169">
        <v>10</v>
      </c>
      <c r="L10" s="170">
        <v>2</v>
      </c>
      <c r="M10" s="88">
        <f t="shared" si="4"/>
        <v>12</v>
      </c>
      <c r="N10" s="127">
        <f t="shared" si="5"/>
        <v>23</v>
      </c>
      <c r="O10" s="60">
        <f t="shared" si="5"/>
        <v>7</v>
      </c>
      <c r="P10" s="128">
        <f t="shared" si="0"/>
        <v>30</v>
      </c>
      <c r="Q10" s="354"/>
    </row>
    <row r="11" spans="1:41" ht="42" customHeight="1" x14ac:dyDescent="0.35">
      <c r="A11" s="122" t="s">
        <v>78</v>
      </c>
      <c r="B11" s="169">
        <v>0</v>
      </c>
      <c r="C11" s="170">
        <v>0</v>
      </c>
      <c r="D11" s="88">
        <f t="shared" si="1"/>
        <v>0</v>
      </c>
      <c r="E11" s="169">
        <v>0</v>
      </c>
      <c r="F11" s="170">
        <v>13</v>
      </c>
      <c r="G11" s="88">
        <f t="shared" si="2"/>
        <v>13</v>
      </c>
      <c r="H11" s="169">
        <v>0</v>
      </c>
      <c r="I11" s="170">
        <v>10</v>
      </c>
      <c r="J11" s="88">
        <f t="shared" si="3"/>
        <v>10</v>
      </c>
      <c r="K11" s="169">
        <v>1</v>
      </c>
      <c r="L11" s="170">
        <v>12</v>
      </c>
      <c r="M11" s="88">
        <f t="shared" si="4"/>
        <v>13</v>
      </c>
      <c r="N11" s="127">
        <f t="shared" si="5"/>
        <v>1</v>
      </c>
      <c r="O11" s="60">
        <f t="shared" si="5"/>
        <v>35</v>
      </c>
      <c r="P11" s="128">
        <f t="shared" si="0"/>
        <v>36</v>
      </c>
      <c r="Q11" s="354"/>
    </row>
    <row r="12" spans="1:41" ht="48.75" customHeight="1" x14ac:dyDescent="0.35">
      <c r="A12" s="122" t="s">
        <v>20</v>
      </c>
      <c r="B12" s="169">
        <v>0</v>
      </c>
      <c r="C12" s="170">
        <v>0</v>
      </c>
      <c r="D12" s="88">
        <f t="shared" si="1"/>
        <v>0</v>
      </c>
      <c r="E12" s="169">
        <v>0</v>
      </c>
      <c r="F12" s="170">
        <v>0</v>
      </c>
      <c r="G12" s="88">
        <f t="shared" si="2"/>
        <v>0</v>
      </c>
      <c r="H12" s="169">
        <v>0</v>
      </c>
      <c r="I12" s="170">
        <v>0</v>
      </c>
      <c r="J12" s="88">
        <f t="shared" si="3"/>
        <v>0</v>
      </c>
      <c r="K12" s="169">
        <v>0</v>
      </c>
      <c r="L12" s="170">
        <v>0</v>
      </c>
      <c r="M12" s="88">
        <f t="shared" si="4"/>
        <v>0</v>
      </c>
      <c r="N12" s="127">
        <f t="shared" si="5"/>
        <v>0</v>
      </c>
      <c r="O12" s="60">
        <f t="shared" si="5"/>
        <v>0</v>
      </c>
      <c r="P12" s="128">
        <f t="shared" si="0"/>
        <v>0</v>
      </c>
      <c r="Q12" s="354"/>
    </row>
    <row r="13" spans="1:41" ht="37.5" customHeight="1" thickBot="1" x14ac:dyDescent="0.4">
      <c r="A13" s="122" t="s">
        <v>21</v>
      </c>
      <c r="B13" s="171">
        <v>0</v>
      </c>
      <c r="C13" s="172">
        <v>0</v>
      </c>
      <c r="D13" s="129">
        <f t="shared" si="1"/>
        <v>0</v>
      </c>
      <c r="E13" s="171">
        <v>0</v>
      </c>
      <c r="F13" s="172">
        <v>0</v>
      </c>
      <c r="G13" s="129">
        <f t="shared" si="2"/>
        <v>0</v>
      </c>
      <c r="H13" s="171">
        <v>0</v>
      </c>
      <c r="I13" s="172">
        <v>0</v>
      </c>
      <c r="J13" s="129">
        <f t="shared" si="3"/>
        <v>0</v>
      </c>
      <c r="K13" s="171">
        <v>0</v>
      </c>
      <c r="L13" s="172">
        <v>4</v>
      </c>
      <c r="M13" s="129">
        <f t="shared" si="4"/>
        <v>4</v>
      </c>
      <c r="N13" s="131">
        <f t="shared" si="5"/>
        <v>0</v>
      </c>
      <c r="O13" s="110">
        <f t="shared" si="5"/>
        <v>4</v>
      </c>
      <c r="P13" s="132">
        <f t="shared" si="0"/>
        <v>4</v>
      </c>
      <c r="Q13" s="354"/>
    </row>
    <row r="14" spans="1:41" ht="36" customHeight="1" thickBot="1" x14ac:dyDescent="0.4">
      <c r="A14" s="387" t="s">
        <v>52</v>
      </c>
      <c r="B14" s="467">
        <v>0</v>
      </c>
      <c r="C14" s="468">
        <v>0</v>
      </c>
      <c r="D14" s="468">
        <f t="shared" si="1"/>
        <v>0</v>
      </c>
      <c r="E14" s="468">
        <v>0</v>
      </c>
      <c r="F14" s="468">
        <v>0</v>
      </c>
      <c r="G14" s="468">
        <f t="shared" si="2"/>
        <v>0</v>
      </c>
      <c r="H14" s="468">
        <v>0</v>
      </c>
      <c r="I14" s="468">
        <v>0</v>
      </c>
      <c r="J14" s="472">
        <f t="shared" si="3"/>
        <v>0</v>
      </c>
      <c r="K14" s="467">
        <v>0</v>
      </c>
      <c r="L14" s="468">
        <v>0</v>
      </c>
      <c r="M14" s="472">
        <f t="shared" si="4"/>
        <v>0</v>
      </c>
      <c r="N14" s="823">
        <f>B14+E14+H14+K14</f>
        <v>0</v>
      </c>
      <c r="O14" s="796">
        <f>C14+F14+I14+L14</f>
        <v>0</v>
      </c>
      <c r="P14" s="789">
        <f t="shared" ref="P14:P19" si="6">SUM(N14:O14)</f>
        <v>0</v>
      </c>
      <c r="Q14" s="354"/>
    </row>
    <row r="15" spans="1:41" ht="26.25" customHeight="1" x14ac:dyDescent="0.35">
      <c r="A15" s="263" t="s">
        <v>18</v>
      </c>
      <c r="B15" s="790">
        <v>0</v>
      </c>
      <c r="C15" s="791">
        <v>0</v>
      </c>
      <c r="D15" s="793">
        <f t="shared" si="1"/>
        <v>0</v>
      </c>
      <c r="E15" s="790">
        <v>0</v>
      </c>
      <c r="F15" s="791">
        <v>0</v>
      </c>
      <c r="G15" s="793">
        <f t="shared" si="2"/>
        <v>0</v>
      </c>
      <c r="H15" s="790">
        <v>0</v>
      </c>
      <c r="I15" s="791">
        <v>0</v>
      </c>
      <c r="J15" s="792">
        <f t="shared" si="3"/>
        <v>0</v>
      </c>
      <c r="K15" s="790">
        <v>0</v>
      </c>
      <c r="L15" s="791">
        <v>0</v>
      </c>
      <c r="M15" s="792">
        <f t="shared" si="4"/>
        <v>0</v>
      </c>
      <c r="N15" s="797">
        <v>0</v>
      </c>
      <c r="O15" s="794">
        <v>0</v>
      </c>
      <c r="P15" s="795">
        <v>0</v>
      </c>
      <c r="Q15" s="354"/>
    </row>
    <row r="16" spans="1:41" ht="48.75" customHeight="1" x14ac:dyDescent="0.35">
      <c r="A16" s="122" t="s">
        <v>77</v>
      </c>
      <c r="B16" s="169">
        <v>0</v>
      </c>
      <c r="C16" s="170">
        <v>0</v>
      </c>
      <c r="D16" s="86">
        <f t="shared" si="1"/>
        <v>0</v>
      </c>
      <c r="E16" s="169">
        <v>0</v>
      </c>
      <c r="F16" s="170">
        <v>0</v>
      </c>
      <c r="G16" s="86">
        <f t="shared" si="2"/>
        <v>0</v>
      </c>
      <c r="H16" s="169">
        <v>0</v>
      </c>
      <c r="I16" s="170">
        <v>0</v>
      </c>
      <c r="J16" s="88">
        <f t="shared" si="3"/>
        <v>0</v>
      </c>
      <c r="K16" s="169">
        <v>0</v>
      </c>
      <c r="L16" s="170">
        <v>0</v>
      </c>
      <c r="M16" s="88">
        <f t="shared" si="4"/>
        <v>0</v>
      </c>
      <c r="N16" s="127">
        <v>0</v>
      </c>
      <c r="O16" s="60">
        <v>0</v>
      </c>
      <c r="P16" s="128">
        <v>0</v>
      </c>
      <c r="Q16" s="354"/>
    </row>
    <row r="17" spans="1:17" ht="36" customHeight="1" x14ac:dyDescent="0.35">
      <c r="A17" s="122" t="s">
        <v>78</v>
      </c>
      <c r="B17" s="169">
        <v>0</v>
      </c>
      <c r="C17" s="170">
        <v>0</v>
      </c>
      <c r="D17" s="86">
        <f t="shared" si="1"/>
        <v>0</v>
      </c>
      <c r="E17" s="169">
        <v>0</v>
      </c>
      <c r="F17" s="170">
        <v>0</v>
      </c>
      <c r="G17" s="86">
        <f t="shared" si="2"/>
        <v>0</v>
      </c>
      <c r="H17" s="169">
        <v>0</v>
      </c>
      <c r="I17" s="170">
        <v>0</v>
      </c>
      <c r="J17" s="88">
        <f t="shared" si="3"/>
        <v>0</v>
      </c>
      <c r="K17" s="169">
        <v>0</v>
      </c>
      <c r="L17" s="170">
        <v>0</v>
      </c>
      <c r="M17" s="88">
        <f t="shared" si="4"/>
        <v>0</v>
      </c>
      <c r="N17" s="127">
        <v>0</v>
      </c>
      <c r="O17" s="60">
        <v>0</v>
      </c>
      <c r="P17" s="128">
        <v>0</v>
      </c>
      <c r="Q17" s="354"/>
    </row>
    <row r="18" spans="1:17" ht="46.5" customHeight="1" x14ac:dyDescent="0.35">
      <c r="A18" s="122" t="s">
        <v>20</v>
      </c>
      <c r="B18" s="169">
        <f t="shared" ref="B18:L18" si="7">B29++B43</f>
        <v>0</v>
      </c>
      <c r="C18" s="170">
        <f t="shared" si="7"/>
        <v>0</v>
      </c>
      <c r="D18" s="86">
        <f t="shared" si="1"/>
        <v>0</v>
      </c>
      <c r="E18" s="169">
        <f t="shared" si="7"/>
        <v>0</v>
      </c>
      <c r="F18" s="170">
        <f t="shared" si="7"/>
        <v>0</v>
      </c>
      <c r="G18" s="86">
        <f t="shared" si="2"/>
        <v>0</v>
      </c>
      <c r="H18" s="169">
        <f t="shared" si="7"/>
        <v>0</v>
      </c>
      <c r="I18" s="170">
        <f t="shared" si="7"/>
        <v>0</v>
      </c>
      <c r="J18" s="88">
        <f t="shared" si="3"/>
        <v>0</v>
      </c>
      <c r="K18" s="169">
        <f t="shared" si="7"/>
        <v>0</v>
      </c>
      <c r="L18" s="170">
        <f t="shared" si="7"/>
        <v>0</v>
      </c>
      <c r="M18" s="88">
        <f t="shared" si="4"/>
        <v>0</v>
      </c>
      <c r="N18" s="127">
        <f>B18+E18+H18+K18</f>
        <v>0</v>
      </c>
      <c r="O18" s="60">
        <f>C18+F18+I18+L18</f>
        <v>0</v>
      </c>
      <c r="P18" s="128">
        <f t="shared" si="6"/>
        <v>0</v>
      </c>
      <c r="Q18" s="354"/>
    </row>
    <row r="19" spans="1:17" ht="42.75" customHeight="1" thickBot="1" x14ac:dyDescent="0.4">
      <c r="A19" s="122" t="s">
        <v>21</v>
      </c>
      <c r="B19" s="171">
        <v>0</v>
      </c>
      <c r="C19" s="172">
        <v>0</v>
      </c>
      <c r="D19" s="130">
        <f t="shared" si="1"/>
        <v>0</v>
      </c>
      <c r="E19" s="171">
        <v>0</v>
      </c>
      <c r="F19" s="172">
        <v>0</v>
      </c>
      <c r="G19" s="130">
        <f t="shared" si="2"/>
        <v>0</v>
      </c>
      <c r="H19" s="171">
        <v>0</v>
      </c>
      <c r="I19" s="172">
        <v>0</v>
      </c>
      <c r="J19" s="129">
        <f t="shared" si="3"/>
        <v>0</v>
      </c>
      <c r="K19" s="171">
        <v>0</v>
      </c>
      <c r="L19" s="172">
        <v>0</v>
      </c>
      <c r="M19" s="129">
        <f t="shared" si="4"/>
        <v>0</v>
      </c>
      <c r="N19" s="131">
        <f>B19+E19+H19+K19</f>
        <v>0</v>
      </c>
      <c r="O19" s="110">
        <f>C19+F19+I19+L19</f>
        <v>0</v>
      </c>
      <c r="P19" s="132">
        <f t="shared" si="6"/>
        <v>0</v>
      </c>
      <c r="Q19" s="354"/>
    </row>
    <row r="20" spans="1:17" ht="48.75" customHeight="1" thickBot="1" x14ac:dyDescent="0.4">
      <c r="A20" s="798" t="s">
        <v>10</v>
      </c>
      <c r="B20" s="173">
        <f t="shared" ref="B20:G20" si="8">B8+B14</f>
        <v>10</v>
      </c>
      <c r="C20" s="173">
        <f t="shared" si="8"/>
        <v>1</v>
      </c>
      <c r="D20" s="173">
        <f t="shared" si="8"/>
        <v>11</v>
      </c>
      <c r="E20" s="173">
        <f t="shared" si="8"/>
        <v>6</v>
      </c>
      <c r="F20" s="173">
        <f t="shared" si="8"/>
        <v>13</v>
      </c>
      <c r="G20" s="173">
        <f t="shared" si="8"/>
        <v>19</v>
      </c>
      <c r="H20" s="173">
        <f t="shared" ref="H20:M20" si="9">H14+H8</f>
        <v>20</v>
      </c>
      <c r="I20" s="173">
        <f t="shared" si="9"/>
        <v>17</v>
      </c>
      <c r="J20" s="473">
        <f t="shared" si="9"/>
        <v>37</v>
      </c>
      <c r="K20" s="173">
        <f t="shared" si="9"/>
        <v>20</v>
      </c>
      <c r="L20" s="264">
        <f t="shared" si="9"/>
        <v>20</v>
      </c>
      <c r="M20" s="987">
        <f t="shared" si="9"/>
        <v>40</v>
      </c>
      <c r="N20" s="173">
        <f t="shared" ref="N20:P20" si="10">N14+N8</f>
        <v>56</v>
      </c>
      <c r="O20" s="173">
        <f t="shared" si="10"/>
        <v>51</v>
      </c>
      <c r="P20" s="474">
        <f t="shared" si="10"/>
        <v>107</v>
      </c>
      <c r="Q20" s="354"/>
    </row>
    <row r="21" spans="1:17" ht="27" customHeight="1" thickBot="1" x14ac:dyDescent="0.4">
      <c r="A21" s="798" t="s">
        <v>14</v>
      </c>
      <c r="B21" s="799"/>
      <c r="C21" s="800"/>
      <c r="D21" s="801"/>
      <c r="E21" s="89"/>
      <c r="F21" s="89"/>
      <c r="G21" s="90"/>
      <c r="H21" s="91"/>
      <c r="I21" s="89"/>
      <c r="J21" s="90"/>
      <c r="K21" s="91"/>
      <c r="L21" s="89"/>
      <c r="M21" s="90"/>
      <c r="N21" s="802"/>
      <c r="O21" s="800"/>
      <c r="P21" s="92"/>
      <c r="Q21" s="354"/>
    </row>
    <row r="22" spans="1:17" ht="27" customHeight="1" thickBot="1" x14ac:dyDescent="0.4">
      <c r="A22" s="798" t="s">
        <v>9</v>
      </c>
      <c r="B22" s="803"/>
      <c r="C22" s="804"/>
      <c r="D22" s="805"/>
      <c r="E22" s="806"/>
      <c r="F22" s="804"/>
      <c r="G22" s="807"/>
      <c r="H22" s="803"/>
      <c r="I22" s="808" t="s">
        <v>5</v>
      </c>
      <c r="J22" s="807"/>
      <c r="K22" s="803"/>
      <c r="L22" s="804"/>
      <c r="M22" s="807"/>
      <c r="N22" s="645"/>
      <c r="O22" s="809"/>
      <c r="P22" s="810"/>
      <c r="Q22" s="355"/>
    </row>
    <row r="23" spans="1:17" ht="35.25" customHeight="1" thickBot="1" x14ac:dyDescent="0.4">
      <c r="A23" s="386" t="s">
        <v>51</v>
      </c>
      <c r="B23" s="811">
        <v>10</v>
      </c>
      <c r="C23" s="811">
        <v>1</v>
      </c>
      <c r="D23" s="811">
        <f>B23+C23</f>
        <v>11</v>
      </c>
      <c r="E23" s="784">
        <f>E24+E25+E26+E27+E28</f>
        <v>6</v>
      </c>
      <c r="F23" s="94">
        <f>F24+F25+F26+F27+F28</f>
        <v>13</v>
      </c>
      <c r="G23" s="785">
        <f>E23+F23</f>
        <v>19</v>
      </c>
      <c r="H23" s="811">
        <v>19</v>
      </c>
      <c r="I23" s="94">
        <f>I24+I25+I26+I27+I28</f>
        <v>17</v>
      </c>
      <c r="J23" s="94">
        <f>J24+J25+J26+J27+J28</f>
        <v>36</v>
      </c>
      <c r="K23" s="784">
        <f>K24+K25+K26+K27+K28</f>
        <v>20</v>
      </c>
      <c r="L23" s="787">
        <f>L24+L25+L26+L27+L28</f>
        <v>20</v>
      </c>
      <c r="M23" s="787">
        <f>K23+L23</f>
        <v>40</v>
      </c>
      <c r="N23" s="811">
        <f>SUM(N24:N28)</f>
        <v>55</v>
      </c>
      <c r="O23" s="811">
        <f>SUM(O24:O28)</f>
        <v>51</v>
      </c>
      <c r="P23" s="94">
        <f>O23+N23</f>
        <v>106</v>
      </c>
      <c r="Q23" s="286"/>
    </row>
    <row r="24" spans="1:17" ht="38.25" customHeight="1" x14ac:dyDescent="0.35">
      <c r="A24" s="263" t="s">
        <v>18</v>
      </c>
      <c r="B24" s="174">
        <v>10</v>
      </c>
      <c r="C24" s="175">
        <v>1</v>
      </c>
      <c r="D24" s="176">
        <f>B24+C24</f>
        <v>11</v>
      </c>
      <c r="E24" s="790">
        <v>6</v>
      </c>
      <c r="F24" s="791">
        <v>0</v>
      </c>
      <c r="G24" s="792">
        <f t="shared" ref="G24:G34" si="11">E24+F24</f>
        <v>6</v>
      </c>
      <c r="H24" s="174">
        <v>7</v>
      </c>
      <c r="I24" s="791">
        <v>2</v>
      </c>
      <c r="J24" s="180">
        <f t="shared" ref="J24:J29" si="12">H24+I24</f>
        <v>9</v>
      </c>
      <c r="K24" s="790">
        <v>9</v>
      </c>
      <c r="L24" s="791">
        <v>2</v>
      </c>
      <c r="M24" s="793">
        <f t="shared" ref="M24:M34" si="13">K24+L24</f>
        <v>11</v>
      </c>
      <c r="N24" s="266">
        <f t="shared" ref="N24:O34" si="14">B24+E24+H24+K24</f>
        <v>32</v>
      </c>
      <c r="O24" s="267">
        <f t="shared" si="14"/>
        <v>5</v>
      </c>
      <c r="P24" s="268">
        <f t="shared" ref="P24:P34" si="15">N24+O24</f>
        <v>37</v>
      </c>
      <c r="Q24" s="286"/>
    </row>
    <row r="25" spans="1:17" ht="45" customHeight="1" x14ac:dyDescent="0.35">
      <c r="A25" s="122" t="s">
        <v>77</v>
      </c>
      <c r="B25" s="169">
        <v>0</v>
      </c>
      <c r="C25" s="170">
        <v>0</v>
      </c>
      <c r="D25" s="86">
        <f>B25+C25</f>
        <v>0</v>
      </c>
      <c r="E25" s="169">
        <v>0</v>
      </c>
      <c r="F25" s="170">
        <v>0</v>
      </c>
      <c r="G25" s="88">
        <f t="shared" si="11"/>
        <v>0</v>
      </c>
      <c r="H25" s="169">
        <v>12</v>
      </c>
      <c r="I25" s="170">
        <v>5</v>
      </c>
      <c r="J25" s="88">
        <f t="shared" si="12"/>
        <v>17</v>
      </c>
      <c r="K25" s="169">
        <v>10</v>
      </c>
      <c r="L25" s="170">
        <v>2</v>
      </c>
      <c r="M25" s="86">
        <f t="shared" si="13"/>
        <v>12</v>
      </c>
      <c r="N25" s="59">
        <f t="shared" si="14"/>
        <v>22</v>
      </c>
      <c r="O25" s="267">
        <f t="shared" si="14"/>
        <v>7</v>
      </c>
      <c r="P25" s="268">
        <v>31</v>
      </c>
      <c r="Q25" s="286"/>
    </row>
    <row r="26" spans="1:17" ht="37.5" customHeight="1" x14ac:dyDescent="0.35">
      <c r="A26" s="122" t="s">
        <v>78</v>
      </c>
      <c r="B26" s="169">
        <v>0</v>
      </c>
      <c r="C26" s="170"/>
      <c r="D26" s="86">
        <v>0</v>
      </c>
      <c r="E26" s="169">
        <v>0</v>
      </c>
      <c r="F26" s="170">
        <v>13</v>
      </c>
      <c r="G26" s="88">
        <f t="shared" si="11"/>
        <v>13</v>
      </c>
      <c r="H26" s="169">
        <v>0</v>
      </c>
      <c r="I26" s="170">
        <v>10</v>
      </c>
      <c r="J26" s="88">
        <f t="shared" si="12"/>
        <v>10</v>
      </c>
      <c r="K26" s="169">
        <v>1</v>
      </c>
      <c r="L26" s="170">
        <v>12</v>
      </c>
      <c r="M26" s="86">
        <f t="shared" si="13"/>
        <v>13</v>
      </c>
      <c r="N26" s="59">
        <f t="shared" si="14"/>
        <v>1</v>
      </c>
      <c r="O26" s="60">
        <f t="shared" si="14"/>
        <v>35</v>
      </c>
      <c r="P26" s="61">
        <f t="shared" si="15"/>
        <v>36</v>
      </c>
      <c r="Q26" s="286"/>
    </row>
    <row r="27" spans="1:17" ht="39" customHeight="1" x14ac:dyDescent="0.35">
      <c r="A27" s="122" t="s">
        <v>20</v>
      </c>
      <c r="B27" s="169">
        <v>0</v>
      </c>
      <c r="C27" s="170">
        <v>0</v>
      </c>
      <c r="D27" s="86">
        <f>B27+C27</f>
        <v>0</v>
      </c>
      <c r="E27" s="169">
        <v>0</v>
      </c>
      <c r="F27" s="170">
        <v>0</v>
      </c>
      <c r="G27" s="88">
        <f t="shared" si="11"/>
        <v>0</v>
      </c>
      <c r="H27" s="169">
        <v>0</v>
      </c>
      <c r="I27" s="170">
        <v>0</v>
      </c>
      <c r="J27" s="88">
        <v>0</v>
      </c>
      <c r="K27" s="169">
        <v>0</v>
      </c>
      <c r="L27" s="170">
        <v>0</v>
      </c>
      <c r="M27" s="86">
        <f t="shared" si="13"/>
        <v>0</v>
      </c>
      <c r="N27" s="59">
        <f t="shared" si="14"/>
        <v>0</v>
      </c>
      <c r="O27" s="60">
        <f t="shared" si="14"/>
        <v>0</v>
      </c>
      <c r="P27" s="61">
        <f t="shared" si="15"/>
        <v>0</v>
      </c>
      <c r="Q27" s="286"/>
    </row>
    <row r="28" spans="1:17" ht="45" customHeight="1" thickBot="1" x14ac:dyDescent="0.4">
      <c r="A28" s="122" t="s">
        <v>21</v>
      </c>
      <c r="B28" s="177">
        <f>B43++B57</f>
        <v>0</v>
      </c>
      <c r="C28" s="178">
        <v>0</v>
      </c>
      <c r="D28" s="179">
        <f>B28+C28</f>
        <v>0</v>
      </c>
      <c r="E28" s="171">
        <v>0</v>
      </c>
      <c r="F28" s="172">
        <v>0</v>
      </c>
      <c r="G28" s="129">
        <f t="shared" si="11"/>
        <v>0</v>
      </c>
      <c r="H28" s="177">
        <f>H43++H57</f>
        <v>0</v>
      </c>
      <c r="I28" s="172">
        <v>0</v>
      </c>
      <c r="J28" s="181">
        <f t="shared" si="12"/>
        <v>0</v>
      </c>
      <c r="K28" s="171">
        <v>0</v>
      </c>
      <c r="L28" s="172">
        <v>4</v>
      </c>
      <c r="M28" s="130">
        <f t="shared" si="13"/>
        <v>4</v>
      </c>
      <c r="N28" s="288">
        <f t="shared" si="14"/>
        <v>0</v>
      </c>
      <c r="O28" s="108">
        <f t="shared" si="14"/>
        <v>4</v>
      </c>
      <c r="P28" s="109">
        <f t="shared" si="15"/>
        <v>4</v>
      </c>
      <c r="Q28" s="286"/>
    </row>
    <row r="29" spans="1:17" ht="45" customHeight="1" thickBot="1" x14ac:dyDescent="0.4">
      <c r="A29" s="387" t="s">
        <v>52</v>
      </c>
      <c r="B29" s="811">
        <v>0</v>
      </c>
      <c r="C29" s="813">
        <v>0</v>
      </c>
      <c r="D29" s="814">
        <f>C29+B29</f>
        <v>0</v>
      </c>
      <c r="E29" s="468">
        <v>0</v>
      </c>
      <c r="F29" s="468">
        <v>0</v>
      </c>
      <c r="G29" s="468">
        <f t="shared" si="11"/>
        <v>0</v>
      </c>
      <c r="H29" s="812">
        <v>0</v>
      </c>
      <c r="I29" s="468">
        <v>0</v>
      </c>
      <c r="J29" s="817">
        <f t="shared" si="12"/>
        <v>0</v>
      </c>
      <c r="K29" s="467">
        <v>0</v>
      </c>
      <c r="L29" s="468">
        <v>0</v>
      </c>
      <c r="M29" s="468">
        <f t="shared" si="13"/>
        <v>0</v>
      </c>
      <c r="N29" s="638">
        <f t="shared" si="14"/>
        <v>0</v>
      </c>
      <c r="O29" s="796">
        <f t="shared" si="14"/>
        <v>0</v>
      </c>
      <c r="P29" s="818">
        <f t="shared" si="15"/>
        <v>0</v>
      </c>
      <c r="Q29" s="286"/>
    </row>
    <row r="30" spans="1:17" ht="32.25" customHeight="1" x14ac:dyDescent="0.35">
      <c r="A30" s="263" t="s">
        <v>18</v>
      </c>
      <c r="B30" s="174">
        <v>0</v>
      </c>
      <c r="C30" s="175">
        <v>0</v>
      </c>
      <c r="D30" s="176">
        <v>0</v>
      </c>
      <c r="E30" s="790">
        <v>0</v>
      </c>
      <c r="F30" s="791">
        <v>0</v>
      </c>
      <c r="G30" s="793">
        <f t="shared" si="11"/>
        <v>0</v>
      </c>
      <c r="H30" s="364">
        <v>0</v>
      </c>
      <c r="I30" s="791">
        <v>0</v>
      </c>
      <c r="J30" s="469">
        <v>0</v>
      </c>
      <c r="K30" s="790">
        <v>0</v>
      </c>
      <c r="L30" s="791">
        <v>0</v>
      </c>
      <c r="M30" s="793">
        <f t="shared" si="13"/>
        <v>0</v>
      </c>
      <c r="N30" s="266">
        <f t="shared" si="14"/>
        <v>0</v>
      </c>
      <c r="O30" s="267">
        <f t="shared" si="14"/>
        <v>0</v>
      </c>
      <c r="P30" s="268">
        <f t="shared" si="15"/>
        <v>0</v>
      </c>
      <c r="Q30" s="286"/>
    </row>
    <row r="31" spans="1:17" ht="43.5" customHeight="1" x14ac:dyDescent="0.35">
      <c r="A31" s="122" t="s">
        <v>77</v>
      </c>
      <c r="B31" s="169">
        <v>0</v>
      </c>
      <c r="C31" s="170">
        <v>0</v>
      </c>
      <c r="D31" s="86">
        <v>0</v>
      </c>
      <c r="E31" s="169">
        <v>0</v>
      </c>
      <c r="F31" s="170">
        <v>0</v>
      </c>
      <c r="G31" s="86">
        <f t="shared" si="11"/>
        <v>0</v>
      </c>
      <c r="H31" s="365">
        <v>0</v>
      </c>
      <c r="I31" s="170">
        <v>0</v>
      </c>
      <c r="J31" s="93">
        <v>0</v>
      </c>
      <c r="K31" s="169">
        <v>0</v>
      </c>
      <c r="L31" s="170">
        <v>0</v>
      </c>
      <c r="M31" s="86">
        <f t="shared" si="13"/>
        <v>0</v>
      </c>
      <c r="N31" s="59">
        <f t="shared" si="14"/>
        <v>0</v>
      </c>
      <c r="O31" s="60">
        <f t="shared" si="14"/>
        <v>0</v>
      </c>
      <c r="P31" s="61">
        <f t="shared" si="15"/>
        <v>0</v>
      </c>
      <c r="Q31" s="286"/>
    </row>
    <row r="32" spans="1:17" ht="42" customHeight="1" x14ac:dyDescent="0.35">
      <c r="A32" s="122" t="s">
        <v>78</v>
      </c>
      <c r="B32" s="169">
        <v>0</v>
      </c>
      <c r="C32" s="170">
        <v>0</v>
      </c>
      <c r="D32" s="86">
        <v>0</v>
      </c>
      <c r="E32" s="169">
        <v>0</v>
      </c>
      <c r="F32" s="170">
        <v>0</v>
      </c>
      <c r="G32" s="86">
        <f t="shared" si="11"/>
        <v>0</v>
      </c>
      <c r="H32" s="365">
        <v>0</v>
      </c>
      <c r="I32" s="170">
        <v>0</v>
      </c>
      <c r="J32" s="93">
        <v>0</v>
      </c>
      <c r="K32" s="169">
        <v>0</v>
      </c>
      <c r="L32" s="170">
        <v>0</v>
      </c>
      <c r="M32" s="86">
        <f t="shared" si="13"/>
        <v>0</v>
      </c>
      <c r="N32" s="59">
        <f t="shared" si="14"/>
        <v>0</v>
      </c>
      <c r="O32" s="60">
        <f t="shared" si="14"/>
        <v>0</v>
      </c>
      <c r="P32" s="61">
        <f t="shared" si="15"/>
        <v>0</v>
      </c>
      <c r="Q32" s="286"/>
    </row>
    <row r="33" spans="1:17" ht="33.75" customHeight="1" x14ac:dyDescent="0.35">
      <c r="A33" s="122" t="s">
        <v>20</v>
      </c>
      <c r="B33" s="169">
        <v>0</v>
      </c>
      <c r="C33" s="170">
        <v>0</v>
      </c>
      <c r="D33" s="86">
        <f>C33+B33</f>
        <v>0</v>
      </c>
      <c r="E33" s="169">
        <f t="shared" ref="E33:F33" si="16">E44++E58</f>
        <v>0</v>
      </c>
      <c r="F33" s="170">
        <f t="shared" si="16"/>
        <v>0</v>
      </c>
      <c r="G33" s="86">
        <f t="shared" si="11"/>
        <v>0</v>
      </c>
      <c r="H33" s="365">
        <v>0</v>
      </c>
      <c r="I33" s="170">
        <f t="shared" ref="I33" si="17">I44++I58</f>
        <v>0</v>
      </c>
      <c r="J33" s="93">
        <f>H33+I33</f>
        <v>0</v>
      </c>
      <c r="K33" s="169">
        <f t="shared" ref="K33:L33" si="18">K44++K58</f>
        <v>0</v>
      </c>
      <c r="L33" s="170">
        <f t="shared" si="18"/>
        <v>0</v>
      </c>
      <c r="M33" s="86">
        <f t="shared" si="13"/>
        <v>0</v>
      </c>
      <c r="N33" s="59">
        <f t="shared" si="14"/>
        <v>0</v>
      </c>
      <c r="O33" s="60">
        <f t="shared" si="14"/>
        <v>0</v>
      </c>
      <c r="P33" s="61">
        <f t="shared" si="15"/>
        <v>0</v>
      </c>
      <c r="Q33" s="286"/>
    </row>
    <row r="34" spans="1:17" ht="51" customHeight="1" thickBot="1" x14ac:dyDescent="0.4">
      <c r="A34" s="122" t="s">
        <v>21</v>
      </c>
      <c r="B34" s="169">
        <v>0</v>
      </c>
      <c r="C34" s="170">
        <v>0</v>
      </c>
      <c r="D34" s="86">
        <f>C34+B34</f>
        <v>0</v>
      </c>
      <c r="E34" s="171">
        <v>0</v>
      </c>
      <c r="F34" s="172">
        <v>0</v>
      </c>
      <c r="G34" s="130">
        <f t="shared" si="11"/>
        <v>0</v>
      </c>
      <c r="H34" s="365">
        <v>0</v>
      </c>
      <c r="I34" s="172">
        <v>0</v>
      </c>
      <c r="J34" s="93">
        <f>H34+I34</f>
        <v>0</v>
      </c>
      <c r="K34" s="171">
        <v>0</v>
      </c>
      <c r="L34" s="172">
        <v>0</v>
      </c>
      <c r="M34" s="130">
        <f t="shared" si="13"/>
        <v>0</v>
      </c>
      <c r="N34" s="59">
        <f t="shared" si="14"/>
        <v>0</v>
      </c>
      <c r="O34" s="60">
        <f t="shared" si="14"/>
        <v>0</v>
      </c>
      <c r="P34" s="61">
        <f t="shared" si="15"/>
        <v>0</v>
      </c>
      <c r="Q34" s="286"/>
    </row>
    <row r="35" spans="1:17" ht="51" customHeight="1" thickBot="1" x14ac:dyDescent="0.4">
      <c r="A35" s="819" t="s">
        <v>6</v>
      </c>
      <c r="B35" s="811">
        <f>B23</f>
        <v>10</v>
      </c>
      <c r="C35" s="811">
        <f t="shared" ref="C35:D35" si="19">C23</f>
        <v>1</v>
      </c>
      <c r="D35" s="811">
        <f t="shared" si="19"/>
        <v>11</v>
      </c>
      <c r="E35" s="173">
        <f t="shared" ref="E35:G35" si="20">E23+E29</f>
        <v>6</v>
      </c>
      <c r="F35" s="173">
        <f t="shared" si="20"/>
        <v>13</v>
      </c>
      <c r="G35" s="173">
        <f t="shared" si="20"/>
        <v>19</v>
      </c>
      <c r="H35" s="811">
        <f t="shared" ref="H35:J35" si="21">H23</f>
        <v>19</v>
      </c>
      <c r="I35" s="173">
        <f t="shared" ref="I35" si="22">I29+I23</f>
        <v>17</v>
      </c>
      <c r="J35" s="812">
        <f t="shared" si="21"/>
        <v>36</v>
      </c>
      <c r="K35" s="173">
        <f t="shared" ref="K35:M35" si="23">K29+K23</f>
        <v>20</v>
      </c>
      <c r="L35" s="264">
        <f t="shared" si="23"/>
        <v>20</v>
      </c>
      <c r="M35" s="264">
        <f t="shared" si="23"/>
        <v>40</v>
      </c>
      <c r="N35" s="811">
        <f t="shared" ref="N35:O35" si="24">N23</f>
        <v>55</v>
      </c>
      <c r="O35" s="811">
        <f t="shared" si="24"/>
        <v>51</v>
      </c>
      <c r="P35" s="94">
        <f>P23</f>
        <v>106</v>
      </c>
      <c r="Q35" s="286"/>
    </row>
    <row r="36" spans="1:17" ht="30.75" customHeight="1" thickBot="1" x14ac:dyDescent="0.4">
      <c r="A36" s="123" t="s">
        <v>15</v>
      </c>
      <c r="B36" s="124"/>
      <c r="C36" s="125"/>
      <c r="D36" s="126"/>
      <c r="E36" s="470"/>
      <c r="F36" s="125"/>
      <c r="G36" s="471"/>
      <c r="H36" s="803"/>
      <c r="I36" s="804"/>
      <c r="J36" s="807"/>
      <c r="K36" s="803"/>
      <c r="L36" s="804"/>
      <c r="M36" s="807"/>
      <c r="N36" s="820"/>
      <c r="O36" s="821"/>
      <c r="P36" s="822"/>
      <c r="Q36" s="356"/>
    </row>
    <row r="37" spans="1:17" ht="45" customHeight="1" thickBot="1" x14ac:dyDescent="0.4">
      <c r="A37" s="386" t="s">
        <v>51</v>
      </c>
      <c r="B37" s="811">
        <f t="shared" ref="B37:D48" si="25">B23-B23</f>
        <v>0</v>
      </c>
      <c r="C37" s="813">
        <f t="shared" si="25"/>
        <v>0</v>
      </c>
      <c r="D37" s="816">
        <f t="shared" si="25"/>
        <v>0</v>
      </c>
      <c r="E37" s="811">
        <v>0</v>
      </c>
      <c r="F37" s="813">
        <v>0</v>
      </c>
      <c r="G37" s="814">
        <v>0</v>
      </c>
      <c r="H37" s="815">
        <v>1</v>
      </c>
      <c r="I37" s="813">
        <v>0</v>
      </c>
      <c r="J37" s="816">
        <v>1</v>
      </c>
      <c r="K37" s="811">
        <v>0</v>
      </c>
      <c r="L37" s="813">
        <v>0</v>
      </c>
      <c r="M37" s="816">
        <v>0</v>
      </c>
      <c r="N37" s="823">
        <v>1</v>
      </c>
      <c r="O37" s="796">
        <f>C37+F37+I37+L37</f>
        <v>0</v>
      </c>
      <c r="P37" s="789">
        <v>1</v>
      </c>
      <c r="Q37" s="357"/>
    </row>
    <row r="38" spans="1:17" ht="32.25" customHeight="1" x14ac:dyDescent="0.35">
      <c r="A38" s="263" t="s">
        <v>18</v>
      </c>
      <c r="B38" s="174">
        <f t="shared" si="25"/>
        <v>0</v>
      </c>
      <c r="C38" s="175">
        <f t="shared" si="25"/>
        <v>0</v>
      </c>
      <c r="D38" s="180">
        <f t="shared" si="25"/>
        <v>0</v>
      </c>
      <c r="E38" s="174">
        <v>0</v>
      </c>
      <c r="F38" s="175">
        <v>0</v>
      </c>
      <c r="G38" s="176">
        <f t="shared" ref="G38:G48" si="26">E38+F38</f>
        <v>0</v>
      </c>
      <c r="H38" s="265">
        <f>H9-H24</f>
        <v>0</v>
      </c>
      <c r="I38" s="175">
        <f>I9-I24</f>
        <v>0</v>
      </c>
      <c r="J38" s="180">
        <f>J9-J24</f>
        <v>0</v>
      </c>
      <c r="K38" s="174">
        <f>K9-K24</f>
        <v>0</v>
      </c>
      <c r="L38" s="175">
        <f>L9-L24</f>
        <v>0</v>
      </c>
      <c r="M38" s="180">
        <v>0</v>
      </c>
      <c r="N38" s="271">
        <f t="shared" ref="N38:O48" si="27">B38+E38+H38+K38</f>
        <v>0</v>
      </c>
      <c r="O38" s="267">
        <f t="shared" si="27"/>
        <v>0</v>
      </c>
      <c r="P38" s="272">
        <f t="shared" ref="P38:P48" si="28">N38+O38</f>
        <v>0</v>
      </c>
      <c r="Q38" s="357"/>
    </row>
    <row r="39" spans="1:17" ht="46.5" customHeight="1" x14ac:dyDescent="0.35">
      <c r="A39" s="122" t="s">
        <v>77</v>
      </c>
      <c r="B39" s="169">
        <f t="shared" si="25"/>
        <v>0</v>
      </c>
      <c r="C39" s="170">
        <f t="shared" si="25"/>
        <v>0</v>
      </c>
      <c r="D39" s="88">
        <f t="shared" si="25"/>
        <v>0</v>
      </c>
      <c r="E39" s="169">
        <v>0</v>
      </c>
      <c r="F39" s="170">
        <v>0</v>
      </c>
      <c r="G39" s="86">
        <f t="shared" si="26"/>
        <v>0</v>
      </c>
      <c r="H39" s="269">
        <v>1</v>
      </c>
      <c r="I39" s="170">
        <v>0</v>
      </c>
      <c r="J39" s="86">
        <v>1</v>
      </c>
      <c r="K39" s="169">
        <v>0</v>
      </c>
      <c r="L39" s="170">
        <v>0</v>
      </c>
      <c r="M39" s="88">
        <v>0</v>
      </c>
      <c r="N39" s="127">
        <f t="shared" si="27"/>
        <v>1</v>
      </c>
      <c r="O39" s="60">
        <v>0</v>
      </c>
      <c r="P39" s="128">
        <f t="shared" si="28"/>
        <v>1</v>
      </c>
      <c r="Q39" s="357"/>
    </row>
    <row r="40" spans="1:17" ht="39" customHeight="1" x14ac:dyDescent="0.35">
      <c r="A40" s="122" t="s">
        <v>78</v>
      </c>
      <c r="B40" s="169">
        <f t="shared" si="25"/>
        <v>0</v>
      </c>
      <c r="C40" s="170">
        <f t="shared" si="25"/>
        <v>0</v>
      </c>
      <c r="D40" s="88">
        <f t="shared" si="25"/>
        <v>0</v>
      </c>
      <c r="E40" s="169">
        <f t="shared" ref="E40:E48" si="29">E26-E11</f>
        <v>0</v>
      </c>
      <c r="F40" s="170">
        <v>0</v>
      </c>
      <c r="G40" s="86">
        <f t="shared" si="26"/>
        <v>0</v>
      </c>
      <c r="H40" s="269">
        <f>H11-H26</f>
        <v>0</v>
      </c>
      <c r="I40" s="170">
        <v>0</v>
      </c>
      <c r="J40" s="86">
        <f>J11-J26</f>
        <v>0</v>
      </c>
      <c r="K40" s="169">
        <v>0</v>
      </c>
      <c r="L40" s="170">
        <f>L11-L26</f>
        <v>0</v>
      </c>
      <c r="M40" s="88">
        <v>0</v>
      </c>
      <c r="N40" s="127">
        <f t="shared" si="27"/>
        <v>0</v>
      </c>
      <c r="O40" s="60">
        <f t="shared" si="27"/>
        <v>0</v>
      </c>
      <c r="P40" s="128">
        <f t="shared" si="28"/>
        <v>0</v>
      </c>
      <c r="Q40" s="357"/>
    </row>
    <row r="41" spans="1:17" ht="42" customHeight="1" x14ac:dyDescent="0.35">
      <c r="A41" s="122" t="s">
        <v>20</v>
      </c>
      <c r="B41" s="169">
        <f t="shared" si="25"/>
        <v>0</v>
      </c>
      <c r="C41" s="170">
        <f t="shared" si="25"/>
        <v>0</v>
      </c>
      <c r="D41" s="88">
        <f t="shared" si="25"/>
        <v>0</v>
      </c>
      <c r="E41" s="169">
        <f t="shared" si="29"/>
        <v>0</v>
      </c>
      <c r="F41" s="170">
        <f t="shared" ref="F41:M42" si="30">F12-F27</f>
        <v>0</v>
      </c>
      <c r="G41" s="86">
        <f t="shared" si="26"/>
        <v>0</v>
      </c>
      <c r="H41" s="269">
        <f t="shared" si="30"/>
        <v>0</v>
      </c>
      <c r="I41" s="170">
        <f t="shared" si="30"/>
        <v>0</v>
      </c>
      <c r="J41" s="86">
        <f t="shared" si="30"/>
        <v>0</v>
      </c>
      <c r="K41" s="169">
        <f t="shared" si="30"/>
        <v>0</v>
      </c>
      <c r="L41" s="170">
        <f t="shared" si="30"/>
        <v>0</v>
      </c>
      <c r="M41" s="88">
        <f t="shared" si="30"/>
        <v>0</v>
      </c>
      <c r="N41" s="127">
        <f t="shared" si="27"/>
        <v>0</v>
      </c>
      <c r="O41" s="60">
        <f t="shared" si="27"/>
        <v>0</v>
      </c>
      <c r="P41" s="128">
        <f t="shared" si="28"/>
        <v>0</v>
      </c>
      <c r="Q41" s="356"/>
    </row>
    <row r="42" spans="1:17" ht="46.5" customHeight="1" thickBot="1" x14ac:dyDescent="0.4">
      <c r="A42" s="122" t="s">
        <v>21</v>
      </c>
      <c r="B42" s="177">
        <f t="shared" si="25"/>
        <v>0</v>
      </c>
      <c r="C42" s="178">
        <f t="shared" si="25"/>
        <v>0</v>
      </c>
      <c r="D42" s="181">
        <f t="shared" si="25"/>
        <v>0</v>
      </c>
      <c r="E42" s="177">
        <f t="shared" si="29"/>
        <v>0</v>
      </c>
      <c r="F42" s="178">
        <v>0</v>
      </c>
      <c r="G42" s="179">
        <f t="shared" si="26"/>
        <v>0</v>
      </c>
      <c r="H42" s="270">
        <f t="shared" si="30"/>
        <v>0</v>
      </c>
      <c r="I42" s="178">
        <v>0</v>
      </c>
      <c r="J42" s="179">
        <v>0</v>
      </c>
      <c r="K42" s="177">
        <f t="shared" si="30"/>
        <v>0</v>
      </c>
      <c r="L42" s="178">
        <f t="shared" si="30"/>
        <v>0</v>
      </c>
      <c r="M42" s="181">
        <f t="shared" si="30"/>
        <v>0</v>
      </c>
      <c r="N42" s="273">
        <f t="shared" si="27"/>
        <v>0</v>
      </c>
      <c r="O42" s="108">
        <f t="shared" si="27"/>
        <v>0</v>
      </c>
      <c r="P42" s="362">
        <f t="shared" si="28"/>
        <v>0</v>
      </c>
      <c r="Q42" s="356"/>
    </row>
    <row r="43" spans="1:17" ht="46.5" customHeight="1" thickBot="1" x14ac:dyDescent="0.4">
      <c r="A43" s="387" t="s">
        <v>52</v>
      </c>
      <c r="B43" s="811">
        <f t="shared" si="25"/>
        <v>0</v>
      </c>
      <c r="C43" s="813">
        <f t="shared" si="25"/>
        <v>0</v>
      </c>
      <c r="D43" s="816">
        <f t="shared" si="25"/>
        <v>0</v>
      </c>
      <c r="E43" s="811">
        <f t="shared" si="29"/>
        <v>0</v>
      </c>
      <c r="F43" s="813">
        <f t="shared" ref="F43:M48" si="31">F14-F29</f>
        <v>0</v>
      </c>
      <c r="G43" s="814">
        <f t="shared" si="26"/>
        <v>0</v>
      </c>
      <c r="H43" s="815">
        <f t="shared" si="31"/>
        <v>0</v>
      </c>
      <c r="I43" s="813">
        <f t="shared" si="31"/>
        <v>0</v>
      </c>
      <c r="J43" s="814">
        <f t="shared" si="31"/>
        <v>0</v>
      </c>
      <c r="K43" s="811">
        <f t="shared" si="31"/>
        <v>0</v>
      </c>
      <c r="L43" s="813">
        <f t="shared" si="31"/>
        <v>0</v>
      </c>
      <c r="M43" s="816">
        <f t="shared" si="31"/>
        <v>0</v>
      </c>
      <c r="N43" s="823">
        <v>0</v>
      </c>
      <c r="O43" s="796">
        <f t="shared" si="27"/>
        <v>0</v>
      </c>
      <c r="P43" s="789">
        <f t="shared" si="28"/>
        <v>0</v>
      </c>
      <c r="Q43" s="356"/>
    </row>
    <row r="44" spans="1:17" ht="30.75" customHeight="1" x14ac:dyDescent="0.35">
      <c r="A44" s="263" t="s">
        <v>18</v>
      </c>
      <c r="B44" s="174">
        <f t="shared" si="25"/>
        <v>0</v>
      </c>
      <c r="C44" s="175">
        <f t="shared" si="25"/>
        <v>0</v>
      </c>
      <c r="D44" s="180">
        <f t="shared" si="25"/>
        <v>0</v>
      </c>
      <c r="E44" s="174">
        <f t="shared" si="29"/>
        <v>0</v>
      </c>
      <c r="F44" s="175">
        <f t="shared" si="31"/>
        <v>0</v>
      </c>
      <c r="G44" s="176">
        <f t="shared" si="26"/>
        <v>0</v>
      </c>
      <c r="H44" s="265">
        <f t="shared" si="31"/>
        <v>0</v>
      </c>
      <c r="I44" s="175">
        <f t="shared" si="31"/>
        <v>0</v>
      </c>
      <c r="J44" s="176">
        <f t="shared" si="31"/>
        <v>0</v>
      </c>
      <c r="K44" s="174">
        <f t="shared" si="31"/>
        <v>0</v>
      </c>
      <c r="L44" s="175">
        <f t="shared" si="31"/>
        <v>0</v>
      </c>
      <c r="M44" s="180">
        <f t="shared" si="31"/>
        <v>0</v>
      </c>
      <c r="N44" s="271">
        <f t="shared" si="27"/>
        <v>0</v>
      </c>
      <c r="O44" s="267">
        <f t="shared" si="27"/>
        <v>0</v>
      </c>
      <c r="P44" s="272">
        <f t="shared" si="28"/>
        <v>0</v>
      </c>
      <c r="Q44" s="356"/>
    </row>
    <row r="45" spans="1:17" ht="33.75" customHeight="1" x14ac:dyDescent="0.35">
      <c r="A45" s="122" t="s">
        <v>77</v>
      </c>
      <c r="B45" s="169">
        <f t="shared" si="25"/>
        <v>0</v>
      </c>
      <c r="C45" s="170">
        <f t="shared" si="25"/>
        <v>0</v>
      </c>
      <c r="D45" s="88">
        <f t="shared" si="25"/>
        <v>0</v>
      </c>
      <c r="E45" s="169">
        <f t="shared" si="29"/>
        <v>0</v>
      </c>
      <c r="F45" s="170">
        <f t="shared" si="31"/>
        <v>0</v>
      </c>
      <c r="G45" s="86">
        <f t="shared" si="26"/>
        <v>0</v>
      </c>
      <c r="H45" s="269">
        <f t="shared" si="31"/>
        <v>0</v>
      </c>
      <c r="I45" s="170">
        <f t="shared" si="31"/>
        <v>0</v>
      </c>
      <c r="J45" s="86">
        <f t="shared" si="31"/>
        <v>0</v>
      </c>
      <c r="K45" s="169">
        <f t="shared" si="31"/>
        <v>0</v>
      </c>
      <c r="L45" s="170">
        <f t="shared" si="31"/>
        <v>0</v>
      </c>
      <c r="M45" s="88">
        <f t="shared" si="31"/>
        <v>0</v>
      </c>
      <c r="N45" s="127">
        <f t="shared" si="27"/>
        <v>0</v>
      </c>
      <c r="O45" s="60">
        <f t="shared" si="27"/>
        <v>0</v>
      </c>
      <c r="P45" s="128">
        <f t="shared" si="28"/>
        <v>0</v>
      </c>
      <c r="Q45" s="356"/>
    </row>
    <row r="46" spans="1:17" ht="42" customHeight="1" x14ac:dyDescent="0.35">
      <c r="A46" s="122" t="s">
        <v>78</v>
      </c>
      <c r="B46" s="169">
        <f t="shared" si="25"/>
        <v>0</v>
      </c>
      <c r="C46" s="170">
        <f t="shared" si="25"/>
        <v>0</v>
      </c>
      <c r="D46" s="88">
        <f t="shared" si="25"/>
        <v>0</v>
      </c>
      <c r="E46" s="169">
        <f t="shared" si="29"/>
        <v>0</v>
      </c>
      <c r="F46" s="170">
        <f t="shared" si="31"/>
        <v>0</v>
      </c>
      <c r="G46" s="86">
        <f t="shared" si="26"/>
        <v>0</v>
      </c>
      <c r="H46" s="269">
        <f t="shared" si="31"/>
        <v>0</v>
      </c>
      <c r="I46" s="170">
        <f t="shared" si="31"/>
        <v>0</v>
      </c>
      <c r="J46" s="86">
        <f t="shared" si="31"/>
        <v>0</v>
      </c>
      <c r="K46" s="169">
        <f t="shared" si="31"/>
        <v>0</v>
      </c>
      <c r="L46" s="170">
        <f t="shared" si="31"/>
        <v>0</v>
      </c>
      <c r="M46" s="88">
        <f t="shared" si="31"/>
        <v>0</v>
      </c>
      <c r="N46" s="127">
        <f t="shared" si="27"/>
        <v>0</v>
      </c>
      <c r="O46" s="60">
        <f t="shared" si="27"/>
        <v>0</v>
      </c>
      <c r="P46" s="128">
        <f t="shared" si="28"/>
        <v>0</v>
      </c>
      <c r="Q46" s="356"/>
    </row>
    <row r="47" spans="1:17" ht="32.25" customHeight="1" x14ac:dyDescent="0.35">
      <c r="A47" s="122" t="s">
        <v>20</v>
      </c>
      <c r="B47" s="169">
        <f t="shared" si="25"/>
        <v>0</v>
      </c>
      <c r="C47" s="170">
        <f t="shared" si="25"/>
        <v>0</v>
      </c>
      <c r="D47" s="88">
        <f t="shared" si="25"/>
        <v>0</v>
      </c>
      <c r="E47" s="169">
        <f t="shared" si="29"/>
        <v>0</v>
      </c>
      <c r="F47" s="170">
        <f t="shared" si="31"/>
        <v>0</v>
      </c>
      <c r="G47" s="86">
        <f t="shared" si="26"/>
        <v>0</v>
      </c>
      <c r="H47" s="269">
        <f t="shared" si="31"/>
        <v>0</v>
      </c>
      <c r="I47" s="170">
        <f t="shared" si="31"/>
        <v>0</v>
      </c>
      <c r="J47" s="86">
        <f t="shared" si="31"/>
        <v>0</v>
      </c>
      <c r="K47" s="169">
        <f t="shared" si="31"/>
        <v>0</v>
      </c>
      <c r="L47" s="170">
        <f t="shared" si="31"/>
        <v>0</v>
      </c>
      <c r="M47" s="88">
        <f t="shared" si="31"/>
        <v>0</v>
      </c>
      <c r="N47" s="127">
        <f t="shared" si="27"/>
        <v>0</v>
      </c>
      <c r="O47" s="60">
        <f t="shared" si="27"/>
        <v>0</v>
      </c>
      <c r="P47" s="128">
        <f t="shared" si="28"/>
        <v>0</v>
      </c>
      <c r="Q47" s="286"/>
    </row>
    <row r="48" spans="1:17" ht="47.25" customHeight="1" thickBot="1" x14ac:dyDescent="0.4">
      <c r="A48" s="122" t="s">
        <v>21</v>
      </c>
      <c r="B48" s="171">
        <f t="shared" si="25"/>
        <v>0</v>
      </c>
      <c r="C48" s="172">
        <f t="shared" si="25"/>
        <v>0</v>
      </c>
      <c r="D48" s="129">
        <f t="shared" si="25"/>
        <v>0</v>
      </c>
      <c r="E48" s="171">
        <f t="shared" si="29"/>
        <v>0</v>
      </c>
      <c r="F48" s="172">
        <f t="shared" si="31"/>
        <v>0</v>
      </c>
      <c r="G48" s="130">
        <f t="shared" si="26"/>
        <v>0</v>
      </c>
      <c r="H48" s="274">
        <f t="shared" si="31"/>
        <v>0</v>
      </c>
      <c r="I48" s="172">
        <f t="shared" si="31"/>
        <v>0</v>
      </c>
      <c r="J48" s="130">
        <f t="shared" si="31"/>
        <v>0</v>
      </c>
      <c r="K48" s="171">
        <f t="shared" si="31"/>
        <v>0</v>
      </c>
      <c r="L48" s="172">
        <f t="shared" si="31"/>
        <v>0</v>
      </c>
      <c r="M48" s="129">
        <f t="shared" si="31"/>
        <v>0</v>
      </c>
      <c r="N48" s="131">
        <f t="shared" si="27"/>
        <v>0</v>
      </c>
      <c r="O48" s="110">
        <f t="shared" si="27"/>
        <v>0</v>
      </c>
      <c r="P48" s="132">
        <f t="shared" si="28"/>
        <v>0</v>
      </c>
      <c r="Q48" s="286"/>
    </row>
    <row r="49" spans="1:17" ht="47.25" customHeight="1" thickBot="1" x14ac:dyDescent="0.4">
      <c r="A49" s="819" t="s">
        <v>11</v>
      </c>
      <c r="B49" s="94">
        <f>B43+B37</f>
        <v>0</v>
      </c>
      <c r="C49" s="94">
        <f t="shared" ref="C49:P49" si="32">C43+C37</f>
        <v>0</v>
      </c>
      <c r="D49" s="94">
        <f t="shared" si="32"/>
        <v>0</v>
      </c>
      <c r="E49" s="94">
        <f t="shared" si="32"/>
        <v>0</v>
      </c>
      <c r="F49" s="94">
        <f t="shared" si="32"/>
        <v>0</v>
      </c>
      <c r="G49" s="94">
        <f t="shared" si="32"/>
        <v>0</v>
      </c>
      <c r="H49" s="94">
        <f t="shared" si="32"/>
        <v>1</v>
      </c>
      <c r="I49" s="94">
        <f t="shared" si="32"/>
        <v>0</v>
      </c>
      <c r="J49" s="94">
        <f t="shared" si="32"/>
        <v>1</v>
      </c>
      <c r="K49" s="94">
        <f t="shared" si="32"/>
        <v>0</v>
      </c>
      <c r="L49" s="94">
        <f t="shared" si="32"/>
        <v>0</v>
      </c>
      <c r="M49" s="94">
        <f t="shared" si="32"/>
        <v>0</v>
      </c>
      <c r="N49" s="94">
        <f t="shared" si="32"/>
        <v>1</v>
      </c>
      <c r="O49" s="94">
        <f t="shared" si="32"/>
        <v>0</v>
      </c>
      <c r="P49" s="94">
        <f t="shared" si="32"/>
        <v>1</v>
      </c>
      <c r="Q49" s="358"/>
    </row>
    <row r="50" spans="1:17" ht="43.5" customHeight="1" thickBot="1" x14ac:dyDescent="0.4">
      <c r="A50" s="824" t="s">
        <v>8</v>
      </c>
      <c r="B50" s="825">
        <f>B35</f>
        <v>10</v>
      </c>
      <c r="C50" s="825">
        <f t="shared" ref="C50:M50" si="33">C35</f>
        <v>1</v>
      </c>
      <c r="D50" s="825">
        <f t="shared" si="33"/>
        <v>11</v>
      </c>
      <c r="E50" s="825">
        <f t="shared" si="33"/>
        <v>6</v>
      </c>
      <c r="F50" s="825">
        <f t="shared" si="33"/>
        <v>13</v>
      </c>
      <c r="G50" s="825">
        <f t="shared" si="33"/>
        <v>19</v>
      </c>
      <c r="H50" s="825">
        <f t="shared" si="33"/>
        <v>19</v>
      </c>
      <c r="I50" s="825">
        <f t="shared" si="33"/>
        <v>17</v>
      </c>
      <c r="J50" s="825">
        <f t="shared" si="33"/>
        <v>36</v>
      </c>
      <c r="K50" s="825">
        <f t="shared" si="33"/>
        <v>20</v>
      </c>
      <c r="L50" s="825">
        <f t="shared" si="33"/>
        <v>20</v>
      </c>
      <c r="M50" s="825">
        <f t="shared" si="33"/>
        <v>40</v>
      </c>
      <c r="N50" s="825">
        <f t="shared" ref="N50:P50" si="34">N35</f>
        <v>55</v>
      </c>
      <c r="O50" s="825">
        <f t="shared" si="34"/>
        <v>51</v>
      </c>
      <c r="P50" s="94">
        <f t="shared" si="34"/>
        <v>106</v>
      </c>
      <c r="Q50" s="292"/>
    </row>
    <row r="51" spans="1:17" ht="52.5" customHeight="1" thickBot="1" x14ac:dyDescent="0.4">
      <c r="A51" s="123" t="s">
        <v>15</v>
      </c>
      <c r="B51" s="94">
        <f>B49</f>
        <v>0</v>
      </c>
      <c r="C51" s="94">
        <f t="shared" ref="C51:P51" si="35">C49</f>
        <v>0</v>
      </c>
      <c r="D51" s="94">
        <f t="shared" si="35"/>
        <v>0</v>
      </c>
      <c r="E51" s="94">
        <f t="shared" si="35"/>
        <v>0</v>
      </c>
      <c r="F51" s="94">
        <f t="shared" si="35"/>
        <v>0</v>
      </c>
      <c r="G51" s="94">
        <f t="shared" si="35"/>
        <v>0</v>
      </c>
      <c r="H51" s="94">
        <f t="shared" si="35"/>
        <v>1</v>
      </c>
      <c r="I51" s="94">
        <f t="shared" si="35"/>
        <v>0</v>
      </c>
      <c r="J51" s="94">
        <f t="shared" si="35"/>
        <v>1</v>
      </c>
      <c r="K51" s="94">
        <f t="shared" si="35"/>
        <v>0</v>
      </c>
      <c r="L51" s="94">
        <f t="shared" si="35"/>
        <v>0</v>
      </c>
      <c r="M51" s="94">
        <f t="shared" si="35"/>
        <v>0</v>
      </c>
      <c r="N51" s="94">
        <f t="shared" si="35"/>
        <v>1</v>
      </c>
      <c r="O51" s="94">
        <f t="shared" si="35"/>
        <v>0</v>
      </c>
      <c r="P51" s="94">
        <f t="shared" si="35"/>
        <v>1</v>
      </c>
      <c r="Q51" s="292"/>
    </row>
    <row r="52" spans="1:17" ht="49.5" customHeight="1" thickBot="1" x14ac:dyDescent="0.4">
      <c r="A52" s="824" t="s">
        <v>12</v>
      </c>
      <c r="B52" s="986">
        <f t="shared" ref="B52:M52" si="36">B51+B50</f>
        <v>10</v>
      </c>
      <c r="C52" s="986">
        <f t="shared" si="36"/>
        <v>1</v>
      </c>
      <c r="D52" s="986">
        <f t="shared" si="36"/>
        <v>11</v>
      </c>
      <c r="E52" s="986">
        <f t="shared" si="36"/>
        <v>6</v>
      </c>
      <c r="F52" s="986">
        <f t="shared" si="36"/>
        <v>13</v>
      </c>
      <c r="G52" s="986">
        <f t="shared" si="36"/>
        <v>19</v>
      </c>
      <c r="H52" s="986">
        <f t="shared" si="36"/>
        <v>20</v>
      </c>
      <c r="I52" s="986">
        <f t="shared" si="36"/>
        <v>17</v>
      </c>
      <c r="J52" s="986">
        <f t="shared" si="36"/>
        <v>37</v>
      </c>
      <c r="K52" s="986">
        <f t="shared" si="36"/>
        <v>20</v>
      </c>
      <c r="L52" s="986">
        <f t="shared" si="36"/>
        <v>20</v>
      </c>
      <c r="M52" s="986">
        <f t="shared" si="36"/>
        <v>40</v>
      </c>
      <c r="N52" s="909">
        <f t="shared" ref="N52:O52" si="37">N51+N50</f>
        <v>56</v>
      </c>
      <c r="O52" s="909">
        <f t="shared" si="37"/>
        <v>51</v>
      </c>
      <c r="P52" s="909">
        <f>P51+P50</f>
        <v>107</v>
      </c>
      <c r="Q52" s="292"/>
    </row>
    <row r="53" spans="1:17" ht="27" customHeight="1" x14ac:dyDescent="0.35">
      <c r="A53" s="286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</row>
    <row r="54" spans="1:17" ht="9.75" customHeight="1" x14ac:dyDescent="0.35">
      <c r="A54" s="286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86"/>
    </row>
    <row r="55" spans="1:17" ht="71.25" customHeight="1" x14ac:dyDescent="0.35">
      <c r="A55" s="1227"/>
      <c r="B55" s="1227"/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</row>
    <row r="56" spans="1:17" ht="45" customHeight="1" x14ac:dyDescent="0.35">
      <c r="A56" s="1226"/>
      <c r="B56" s="1226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</row>
    <row r="57" spans="1:17" ht="25.5" customHeight="1" x14ac:dyDescent="0.35">
      <c r="A57" s="360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</row>
    <row r="58" spans="1:17" ht="45" customHeight="1" x14ac:dyDescent="0.35">
      <c r="A58" s="360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</row>
  </sheetData>
  <protectedRanges>
    <protectedRange sqref="A56:P56" name="Диапазон3_1_1"/>
    <protectedRange sqref="A3:P3" name="Диапазон2_1_1"/>
    <protectedRange sqref="B9:C13 E9:F13 H9:I13 K9:L13 B15:C19 E15:F19 H15:I19 K15:L19 B24:C28 B30:C34 B38:C42 E38:F42 H38:I42 K38:L42 B44:C48 E24:F28 E30:F34 K24:L28 K30:L34 I24:I28 I30:I34" name="Диапазон1_1_3"/>
    <protectedRange sqref="H24:H28 H30:H34" name="Диапазон1_1_5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AP52"/>
  <sheetViews>
    <sheetView zoomScale="40" zoomScaleNormal="40" workbookViewId="0">
      <selection activeCell="H26" sqref="H26"/>
    </sheetView>
  </sheetViews>
  <sheetFormatPr defaultRowHeight="30.75" customHeight="1" x14ac:dyDescent="0.35"/>
  <cols>
    <col min="1" max="1" width="91.85546875" style="78" customWidth="1"/>
    <col min="2" max="2" width="21.28515625" style="78" customWidth="1"/>
    <col min="3" max="3" width="20" style="78" customWidth="1"/>
    <col min="4" max="4" width="17" style="78" customWidth="1"/>
    <col min="5" max="5" width="19" style="78" customWidth="1"/>
    <col min="6" max="6" width="17.28515625" style="78" customWidth="1"/>
    <col min="7" max="7" width="15" style="78" customWidth="1"/>
    <col min="8" max="8" width="17.140625" style="78" customWidth="1"/>
    <col min="9" max="9" width="16.42578125" style="78" customWidth="1"/>
    <col min="10" max="10" width="16.5703125" style="78" customWidth="1"/>
    <col min="11" max="11" width="20.140625" style="78" customWidth="1"/>
    <col min="12" max="12" width="17" style="78" customWidth="1"/>
    <col min="13" max="13" width="16.42578125" style="78" customWidth="1"/>
    <col min="14" max="14" width="19.140625" style="78" customWidth="1"/>
    <col min="15" max="15" width="20.140625" style="78" customWidth="1"/>
    <col min="16" max="16" width="17" style="78" customWidth="1"/>
    <col min="17" max="18" width="10.7109375" style="78" customWidth="1"/>
    <col min="19" max="19" width="9.140625" style="78"/>
    <col min="20" max="20" width="12.85546875" style="78" customWidth="1"/>
    <col min="21" max="21" width="23.42578125" style="78" customWidth="1"/>
    <col min="22" max="23" width="9.140625" style="78"/>
    <col min="24" max="24" width="10.5703125" style="78" bestFit="1" customWidth="1"/>
    <col min="25" max="25" width="11.28515625" style="78" customWidth="1"/>
    <col min="26" max="256" width="9.140625" style="78"/>
    <col min="257" max="257" width="91.85546875" style="78" customWidth="1"/>
    <col min="258" max="258" width="21.28515625" style="78" customWidth="1"/>
    <col min="259" max="259" width="20" style="78" customWidth="1"/>
    <col min="260" max="260" width="17" style="78" customWidth="1"/>
    <col min="261" max="261" width="19" style="78" customWidth="1"/>
    <col min="262" max="262" width="17.28515625" style="78" customWidth="1"/>
    <col min="263" max="263" width="15" style="78" customWidth="1"/>
    <col min="264" max="264" width="17.140625" style="78" customWidth="1"/>
    <col min="265" max="265" width="16.42578125" style="78" customWidth="1"/>
    <col min="266" max="266" width="16.5703125" style="78" customWidth="1"/>
    <col min="267" max="267" width="20.140625" style="78" customWidth="1"/>
    <col min="268" max="268" width="17" style="78" customWidth="1"/>
    <col min="269" max="269" width="16.42578125" style="78" customWidth="1"/>
    <col min="270" max="270" width="19.140625" style="78" customWidth="1"/>
    <col min="271" max="271" width="20.140625" style="78" customWidth="1"/>
    <col min="272" max="272" width="17" style="78" customWidth="1"/>
    <col min="273" max="274" width="10.7109375" style="78" customWidth="1"/>
    <col min="275" max="275" width="9.140625" style="78"/>
    <col min="276" max="276" width="12.85546875" style="78" customWidth="1"/>
    <col min="277" max="277" width="23.42578125" style="78" customWidth="1"/>
    <col min="278" max="279" width="9.140625" style="78"/>
    <col min="280" max="280" width="10.5703125" style="78" bestFit="1" customWidth="1"/>
    <col min="281" max="281" width="11.28515625" style="78" customWidth="1"/>
    <col min="282" max="512" width="9.140625" style="78"/>
    <col min="513" max="513" width="91.85546875" style="78" customWidth="1"/>
    <col min="514" max="514" width="21.28515625" style="78" customWidth="1"/>
    <col min="515" max="515" width="20" style="78" customWidth="1"/>
    <col min="516" max="516" width="17" style="78" customWidth="1"/>
    <col min="517" max="517" width="19" style="78" customWidth="1"/>
    <col min="518" max="518" width="17.28515625" style="78" customWidth="1"/>
    <col min="519" max="519" width="15" style="78" customWidth="1"/>
    <col min="520" max="520" width="17.140625" style="78" customWidth="1"/>
    <col min="521" max="521" width="16.42578125" style="78" customWidth="1"/>
    <col min="522" max="522" width="16.5703125" style="78" customWidth="1"/>
    <col min="523" max="523" width="20.140625" style="78" customWidth="1"/>
    <col min="524" max="524" width="17" style="78" customWidth="1"/>
    <col min="525" max="525" width="16.42578125" style="78" customWidth="1"/>
    <col min="526" max="526" width="19.140625" style="78" customWidth="1"/>
    <col min="527" max="527" width="20.140625" style="78" customWidth="1"/>
    <col min="528" max="528" width="17" style="78" customWidth="1"/>
    <col min="529" max="530" width="10.7109375" style="78" customWidth="1"/>
    <col min="531" max="531" width="9.140625" style="78"/>
    <col min="532" max="532" width="12.85546875" style="78" customWidth="1"/>
    <col min="533" max="533" width="23.42578125" style="78" customWidth="1"/>
    <col min="534" max="535" width="9.140625" style="78"/>
    <col min="536" max="536" width="10.5703125" style="78" bestFit="1" customWidth="1"/>
    <col min="537" max="537" width="11.28515625" style="78" customWidth="1"/>
    <col min="538" max="768" width="9.140625" style="78"/>
    <col min="769" max="769" width="91.85546875" style="78" customWidth="1"/>
    <col min="770" max="770" width="21.28515625" style="78" customWidth="1"/>
    <col min="771" max="771" width="20" style="78" customWidth="1"/>
    <col min="772" max="772" width="17" style="78" customWidth="1"/>
    <col min="773" max="773" width="19" style="78" customWidth="1"/>
    <col min="774" max="774" width="17.28515625" style="78" customWidth="1"/>
    <col min="775" max="775" width="15" style="78" customWidth="1"/>
    <col min="776" max="776" width="17.140625" style="78" customWidth="1"/>
    <col min="777" max="777" width="16.42578125" style="78" customWidth="1"/>
    <col min="778" max="778" width="16.5703125" style="78" customWidth="1"/>
    <col min="779" max="779" width="20.140625" style="78" customWidth="1"/>
    <col min="780" max="780" width="17" style="78" customWidth="1"/>
    <col min="781" max="781" width="16.42578125" style="78" customWidth="1"/>
    <col min="782" max="782" width="19.140625" style="78" customWidth="1"/>
    <col min="783" max="783" width="20.140625" style="78" customWidth="1"/>
    <col min="784" max="784" width="17" style="78" customWidth="1"/>
    <col min="785" max="786" width="10.7109375" style="78" customWidth="1"/>
    <col min="787" max="787" width="9.140625" style="78"/>
    <col min="788" max="788" width="12.85546875" style="78" customWidth="1"/>
    <col min="789" max="789" width="23.42578125" style="78" customWidth="1"/>
    <col min="790" max="791" width="9.140625" style="78"/>
    <col min="792" max="792" width="10.5703125" style="78" bestFit="1" customWidth="1"/>
    <col min="793" max="793" width="11.28515625" style="78" customWidth="1"/>
    <col min="794" max="1024" width="9.140625" style="78"/>
    <col min="1025" max="1025" width="91.85546875" style="78" customWidth="1"/>
    <col min="1026" max="1026" width="21.28515625" style="78" customWidth="1"/>
    <col min="1027" max="1027" width="20" style="78" customWidth="1"/>
    <col min="1028" max="1028" width="17" style="78" customWidth="1"/>
    <col min="1029" max="1029" width="19" style="78" customWidth="1"/>
    <col min="1030" max="1030" width="17.28515625" style="78" customWidth="1"/>
    <col min="1031" max="1031" width="15" style="78" customWidth="1"/>
    <col min="1032" max="1032" width="17.140625" style="78" customWidth="1"/>
    <col min="1033" max="1033" width="16.42578125" style="78" customWidth="1"/>
    <col min="1034" max="1034" width="16.5703125" style="78" customWidth="1"/>
    <col min="1035" max="1035" width="20.140625" style="78" customWidth="1"/>
    <col min="1036" max="1036" width="17" style="78" customWidth="1"/>
    <col min="1037" max="1037" width="16.42578125" style="78" customWidth="1"/>
    <col min="1038" max="1038" width="19.140625" style="78" customWidth="1"/>
    <col min="1039" max="1039" width="20.140625" style="78" customWidth="1"/>
    <col min="1040" max="1040" width="17" style="78" customWidth="1"/>
    <col min="1041" max="1042" width="10.7109375" style="78" customWidth="1"/>
    <col min="1043" max="1043" width="9.140625" style="78"/>
    <col min="1044" max="1044" width="12.85546875" style="78" customWidth="1"/>
    <col min="1045" max="1045" width="23.42578125" style="78" customWidth="1"/>
    <col min="1046" max="1047" width="9.140625" style="78"/>
    <col min="1048" max="1048" width="10.5703125" style="78" bestFit="1" customWidth="1"/>
    <col min="1049" max="1049" width="11.28515625" style="78" customWidth="1"/>
    <col min="1050" max="1280" width="9.140625" style="78"/>
    <col min="1281" max="1281" width="91.85546875" style="78" customWidth="1"/>
    <col min="1282" max="1282" width="21.28515625" style="78" customWidth="1"/>
    <col min="1283" max="1283" width="20" style="78" customWidth="1"/>
    <col min="1284" max="1284" width="17" style="78" customWidth="1"/>
    <col min="1285" max="1285" width="19" style="78" customWidth="1"/>
    <col min="1286" max="1286" width="17.28515625" style="78" customWidth="1"/>
    <col min="1287" max="1287" width="15" style="78" customWidth="1"/>
    <col min="1288" max="1288" width="17.140625" style="78" customWidth="1"/>
    <col min="1289" max="1289" width="16.42578125" style="78" customWidth="1"/>
    <col min="1290" max="1290" width="16.5703125" style="78" customWidth="1"/>
    <col min="1291" max="1291" width="20.140625" style="78" customWidth="1"/>
    <col min="1292" max="1292" width="17" style="78" customWidth="1"/>
    <col min="1293" max="1293" width="16.42578125" style="78" customWidth="1"/>
    <col min="1294" max="1294" width="19.140625" style="78" customWidth="1"/>
    <col min="1295" max="1295" width="20.140625" style="78" customWidth="1"/>
    <col min="1296" max="1296" width="17" style="78" customWidth="1"/>
    <col min="1297" max="1298" width="10.7109375" style="78" customWidth="1"/>
    <col min="1299" max="1299" width="9.140625" style="78"/>
    <col min="1300" max="1300" width="12.85546875" style="78" customWidth="1"/>
    <col min="1301" max="1301" width="23.42578125" style="78" customWidth="1"/>
    <col min="1302" max="1303" width="9.140625" style="78"/>
    <col min="1304" max="1304" width="10.5703125" style="78" bestFit="1" customWidth="1"/>
    <col min="1305" max="1305" width="11.28515625" style="78" customWidth="1"/>
    <col min="1306" max="1536" width="9.140625" style="78"/>
    <col min="1537" max="1537" width="91.85546875" style="78" customWidth="1"/>
    <col min="1538" max="1538" width="21.28515625" style="78" customWidth="1"/>
    <col min="1539" max="1539" width="20" style="78" customWidth="1"/>
    <col min="1540" max="1540" width="17" style="78" customWidth="1"/>
    <col min="1541" max="1541" width="19" style="78" customWidth="1"/>
    <col min="1542" max="1542" width="17.28515625" style="78" customWidth="1"/>
    <col min="1543" max="1543" width="15" style="78" customWidth="1"/>
    <col min="1544" max="1544" width="17.140625" style="78" customWidth="1"/>
    <col min="1545" max="1545" width="16.42578125" style="78" customWidth="1"/>
    <col min="1546" max="1546" width="16.5703125" style="78" customWidth="1"/>
    <col min="1547" max="1547" width="20.140625" style="78" customWidth="1"/>
    <col min="1548" max="1548" width="17" style="78" customWidth="1"/>
    <col min="1549" max="1549" width="16.42578125" style="78" customWidth="1"/>
    <col min="1550" max="1550" width="19.140625" style="78" customWidth="1"/>
    <col min="1551" max="1551" width="20.140625" style="78" customWidth="1"/>
    <col min="1552" max="1552" width="17" style="78" customWidth="1"/>
    <col min="1553" max="1554" width="10.7109375" style="78" customWidth="1"/>
    <col min="1555" max="1555" width="9.140625" style="78"/>
    <col min="1556" max="1556" width="12.85546875" style="78" customWidth="1"/>
    <col min="1557" max="1557" width="23.42578125" style="78" customWidth="1"/>
    <col min="1558" max="1559" width="9.140625" style="78"/>
    <col min="1560" max="1560" width="10.5703125" style="78" bestFit="1" customWidth="1"/>
    <col min="1561" max="1561" width="11.28515625" style="78" customWidth="1"/>
    <col min="1562" max="1792" width="9.140625" style="78"/>
    <col min="1793" max="1793" width="91.85546875" style="78" customWidth="1"/>
    <col min="1794" max="1794" width="21.28515625" style="78" customWidth="1"/>
    <col min="1795" max="1795" width="20" style="78" customWidth="1"/>
    <col min="1796" max="1796" width="17" style="78" customWidth="1"/>
    <col min="1797" max="1797" width="19" style="78" customWidth="1"/>
    <col min="1798" max="1798" width="17.28515625" style="78" customWidth="1"/>
    <col min="1799" max="1799" width="15" style="78" customWidth="1"/>
    <col min="1800" max="1800" width="17.140625" style="78" customWidth="1"/>
    <col min="1801" max="1801" width="16.42578125" style="78" customWidth="1"/>
    <col min="1802" max="1802" width="16.5703125" style="78" customWidth="1"/>
    <col min="1803" max="1803" width="20.140625" style="78" customWidth="1"/>
    <col min="1804" max="1804" width="17" style="78" customWidth="1"/>
    <col min="1805" max="1805" width="16.42578125" style="78" customWidth="1"/>
    <col min="1806" max="1806" width="19.140625" style="78" customWidth="1"/>
    <col min="1807" max="1807" width="20.140625" style="78" customWidth="1"/>
    <col min="1808" max="1808" width="17" style="78" customWidth="1"/>
    <col min="1809" max="1810" width="10.7109375" style="78" customWidth="1"/>
    <col min="1811" max="1811" width="9.140625" style="78"/>
    <col min="1812" max="1812" width="12.85546875" style="78" customWidth="1"/>
    <col min="1813" max="1813" width="23.42578125" style="78" customWidth="1"/>
    <col min="1814" max="1815" width="9.140625" style="78"/>
    <col min="1816" max="1816" width="10.5703125" style="78" bestFit="1" customWidth="1"/>
    <col min="1817" max="1817" width="11.28515625" style="78" customWidth="1"/>
    <col min="1818" max="2048" width="9.140625" style="78"/>
    <col min="2049" max="2049" width="91.85546875" style="78" customWidth="1"/>
    <col min="2050" max="2050" width="21.28515625" style="78" customWidth="1"/>
    <col min="2051" max="2051" width="20" style="78" customWidth="1"/>
    <col min="2052" max="2052" width="17" style="78" customWidth="1"/>
    <col min="2053" max="2053" width="19" style="78" customWidth="1"/>
    <col min="2054" max="2054" width="17.28515625" style="78" customWidth="1"/>
    <col min="2055" max="2055" width="15" style="78" customWidth="1"/>
    <col min="2056" max="2056" width="17.140625" style="78" customWidth="1"/>
    <col min="2057" max="2057" width="16.42578125" style="78" customWidth="1"/>
    <col min="2058" max="2058" width="16.5703125" style="78" customWidth="1"/>
    <col min="2059" max="2059" width="20.140625" style="78" customWidth="1"/>
    <col min="2060" max="2060" width="17" style="78" customWidth="1"/>
    <col min="2061" max="2061" width="16.42578125" style="78" customWidth="1"/>
    <col min="2062" max="2062" width="19.140625" style="78" customWidth="1"/>
    <col min="2063" max="2063" width="20.140625" style="78" customWidth="1"/>
    <col min="2064" max="2064" width="17" style="78" customWidth="1"/>
    <col min="2065" max="2066" width="10.7109375" style="78" customWidth="1"/>
    <col min="2067" max="2067" width="9.140625" style="78"/>
    <col min="2068" max="2068" width="12.85546875" style="78" customWidth="1"/>
    <col min="2069" max="2069" width="23.42578125" style="78" customWidth="1"/>
    <col min="2070" max="2071" width="9.140625" style="78"/>
    <col min="2072" max="2072" width="10.5703125" style="78" bestFit="1" customWidth="1"/>
    <col min="2073" max="2073" width="11.28515625" style="78" customWidth="1"/>
    <col min="2074" max="2304" width="9.140625" style="78"/>
    <col min="2305" max="2305" width="91.85546875" style="78" customWidth="1"/>
    <col min="2306" max="2306" width="21.28515625" style="78" customWidth="1"/>
    <col min="2307" max="2307" width="20" style="78" customWidth="1"/>
    <col min="2308" max="2308" width="17" style="78" customWidth="1"/>
    <col min="2309" max="2309" width="19" style="78" customWidth="1"/>
    <col min="2310" max="2310" width="17.28515625" style="78" customWidth="1"/>
    <col min="2311" max="2311" width="15" style="78" customWidth="1"/>
    <col min="2312" max="2312" width="17.140625" style="78" customWidth="1"/>
    <col min="2313" max="2313" width="16.42578125" style="78" customWidth="1"/>
    <col min="2314" max="2314" width="16.5703125" style="78" customWidth="1"/>
    <col min="2315" max="2315" width="20.140625" style="78" customWidth="1"/>
    <col min="2316" max="2316" width="17" style="78" customWidth="1"/>
    <col min="2317" max="2317" width="16.42578125" style="78" customWidth="1"/>
    <col min="2318" max="2318" width="19.140625" style="78" customWidth="1"/>
    <col min="2319" max="2319" width="20.140625" style="78" customWidth="1"/>
    <col min="2320" max="2320" width="17" style="78" customWidth="1"/>
    <col min="2321" max="2322" width="10.7109375" style="78" customWidth="1"/>
    <col min="2323" max="2323" width="9.140625" style="78"/>
    <col min="2324" max="2324" width="12.85546875" style="78" customWidth="1"/>
    <col min="2325" max="2325" width="23.42578125" style="78" customWidth="1"/>
    <col min="2326" max="2327" width="9.140625" style="78"/>
    <col min="2328" max="2328" width="10.5703125" style="78" bestFit="1" customWidth="1"/>
    <col min="2329" max="2329" width="11.28515625" style="78" customWidth="1"/>
    <col min="2330" max="2560" width="9.140625" style="78"/>
    <col min="2561" max="2561" width="91.85546875" style="78" customWidth="1"/>
    <col min="2562" max="2562" width="21.28515625" style="78" customWidth="1"/>
    <col min="2563" max="2563" width="20" style="78" customWidth="1"/>
    <col min="2564" max="2564" width="17" style="78" customWidth="1"/>
    <col min="2565" max="2565" width="19" style="78" customWidth="1"/>
    <col min="2566" max="2566" width="17.28515625" style="78" customWidth="1"/>
    <col min="2567" max="2567" width="15" style="78" customWidth="1"/>
    <col min="2568" max="2568" width="17.140625" style="78" customWidth="1"/>
    <col min="2569" max="2569" width="16.42578125" style="78" customWidth="1"/>
    <col min="2570" max="2570" width="16.5703125" style="78" customWidth="1"/>
    <col min="2571" max="2571" width="20.140625" style="78" customWidth="1"/>
    <col min="2572" max="2572" width="17" style="78" customWidth="1"/>
    <col min="2573" max="2573" width="16.42578125" style="78" customWidth="1"/>
    <col min="2574" max="2574" width="19.140625" style="78" customWidth="1"/>
    <col min="2575" max="2575" width="20.140625" style="78" customWidth="1"/>
    <col min="2576" max="2576" width="17" style="78" customWidth="1"/>
    <col min="2577" max="2578" width="10.7109375" style="78" customWidth="1"/>
    <col min="2579" max="2579" width="9.140625" style="78"/>
    <col min="2580" max="2580" width="12.85546875" style="78" customWidth="1"/>
    <col min="2581" max="2581" width="23.42578125" style="78" customWidth="1"/>
    <col min="2582" max="2583" width="9.140625" style="78"/>
    <col min="2584" max="2584" width="10.5703125" style="78" bestFit="1" customWidth="1"/>
    <col min="2585" max="2585" width="11.28515625" style="78" customWidth="1"/>
    <col min="2586" max="2816" width="9.140625" style="78"/>
    <col min="2817" max="2817" width="91.85546875" style="78" customWidth="1"/>
    <col min="2818" max="2818" width="21.28515625" style="78" customWidth="1"/>
    <col min="2819" max="2819" width="20" style="78" customWidth="1"/>
    <col min="2820" max="2820" width="17" style="78" customWidth="1"/>
    <col min="2821" max="2821" width="19" style="78" customWidth="1"/>
    <col min="2822" max="2822" width="17.28515625" style="78" customWidth="1"/>
    <col min="2823" max="2823" width="15" style="78" customWidth="1"/>
    <col min="2824" max="2824" width="17.140625" style="78" customWidth="1"/>
    <col min="2825" max="2825" width="16.42578125" style="78" customWidth="1"/>
    <col min="2826" max="2826" width="16.5703125" style="78" customWidth="1"/>
    <col min="2827" max="2827" width="20.140625" style="78" customWidth="1"/>
    <col min="2828" max="2828" width="17" style="78" customWidth="1"/>
    <col min="2829" max="2829" width="16.42578125" style="78" customWidth="1"/>
    <col min="2830" max="2830" width="19.140625" style="78" customWidth="1"/>
    <col min="2831" max="2831" width="20.140625" style="78" customWidth="1"/>
    <col min="2832" max="2832" width="17" style="78" customWidth="1"/>
    <col min="2833" max="2834" width="10.7109375" style="78" customWidth="1"/>
    <col min="2835" max="2835" width="9.140625" style="78"/>
    <col min="2836" max="2836" width="12.85546875" style="78" customWidth="1"/>
    <col min="2837" max="2837" width="23.42578125" style="78" customWidth="1"/>
    <col min="2838" max="2839" width="9.140625" style="78"/>
    <col min="2840" max="2840" width="10.5703125" style="78" bestFit="1" customWidth="1"/>
    <col min="2841" max="2841" width="11.28515625" style="78" customWidth="1"/>
    <col min="2842" max="3072" width="9.140625" style="78"/>
    <col min="3073" max="3073" width="91.85546875" style="78" customWidth="1"/>
    <col min="3074" max="3074" width="21.28515625" style="78" customWidth="1"/>
    <col min="3075" max="3075" width="20" style="78" customWidth="1"/>
    <col min="3076" max="3076" width="17" style="78" customWidth="1"/>
    <col min="3077" max="3077" width="19" style="78" customWidth="1"/>
    <col min="3078" max="3078" width="17.28515625" style="78" customWidth="1"/>
    <col min="3079" max="3079" width="15" style="78" customWidth="1"/>
    <col min="3080" max="3080" width="17.140625" style="78" customWidth="1"/>
    <col min="3081" max="3081" width="16.42578125" style="78" customWidth="1"/>
    <col min="3082" max="3082" width="16.5703125" style="78" customWidth="1"/>
    <col min="3083" max="3083" width="20.140625" style="78" customWidth="1"/>
    <col min="3084" max="3084" width="17" style="78" customWidth="1"/>
    <col min="3085" max="3085" width="16.42578125" style="78" customWidth="1"/>
    <col min="3086" max="3086" width="19.140625" style="78" customWidth="1"/>
    <col min="3087" max="3087" width="20.140625" style="78" customWidth="1"/>
    <col min="3088" max="3088" width="17" style="78" customWidth="1"/>
    <col min="3089" max="3090" width="10.7109375" style="78" customWidth="1"/>
    <col min="3091" max="3091" width="9.140625" style="78"/>
    <col min="3092" max="3092" width="12.85546875" style="78" customWidth="1"/>
    <col min="3093" max="3093" width="23.42578125" style="78" customWidth="1"/>
    <col min="3094" max="3095" width="9.140625" style="78"/>
    <col min="3096" max="3096" width="10.5703125" style="78" bestFit="1" customWidth="1"/>
    <col min="3097" max="3097" width="11.28515625" style="78" customWidth="1"/>
    <col min="3098" max="3328" width="9.140625" style="78"/>
    <col min="3329" max="3329" width="91.85546875" style="78" customWidth="1"/>
    <col min="3330" max="3330" width="21.28515625" style="78" customWidth="1"/>
    <col min="3331" max="3331" width="20" style="78" customWidth="1"/>
    <col min="3332" max="3332" width="17" style="78" customWidth="1"/>
    <col min="3333" max="3333" width="19" style="78" customWidth="1"/>
    <col min="3334" max="3334" width="17.28515625" style="78" customWidth="1"/>
    <col min="3335" max="3335" width="15" style="78" customWidth="1"/>
    <col min="3336" max="3336" width="17.140625" style="78" customWidth="1"/>
    <col min="3337" max="3337" width="16.42578125" style="78" customWidth="1"/>
    <col min="3338" max="3338" width="16.5703125" style="78" customWidth="1"/>
    <col min="3339" max="3339" width="20.140625" style="78" customWidth="1"/>
    <col min="3340" max="3340" width="17" style="78" customWidth="1"/>
    <col min="3341" max="3341" width="16.42578125" style="78" customWidth="1"/>
    <col min="3342" max="3342" width="19.140625" style="78" customWidth="1"/>
    <col min="3343" max="3343" width="20.140625" style="78" customWidth="1"/>
    <col min="3344" max="3344" width="17" style="78" customWidth="1"/>
    <col min="3345" max="3346" width="10.7109375" style="78" customWidth="1"/>
    <col min="3347" max="3347" width="9.140625" style="78"/>
    <col min="3348" max="3348" width="12.85546875" style="78" customWidth="1"/>
    <col min="3349" max="3349" width="23.42578125" style="78" customWidth="1"/>
    <col min="3350" max="3351" width="9.140625" style="78"/>
    <col min="3352" max="3352" width="10.5703125" style="78" bestFit="1" customWidth="1"/>
    <col min="3353" max="3353" width="11.28515625" style="78" customWidth="1"/>
    <col min="3354" max="3584" width="9.140625" style="78"/>
    <col min="3585" max="3585" width="91.85546875" style="78" customWidth="1"/>
    <col min="3586" max="3586" width="21.28515625" style="78" customWidth="1"/>
    <col min="3587" max="3587" width="20" style="78" customWidth="1"/>
    <col min="3588" max="3588" width="17" style="78" customWidth="1"/>
    <col min="3589" max="3589" width="19" style="78" customWidth="1"/>
    <col min="3590" max="3590" width="17.28515625" style="78" customWidth="1"/>
    <col min="3591" max="3591" width="15" style="78" customWidth="1"/>
    <col min="3592" max="3592" width="17.140625" style="78" customWidth="1"/>
    <col min="3593" max="3593" width="16.42578125" style="78" customWidth="1"/>
    <col min="3594" max="3594" width="16.5703125" style="78" customWidth="1"/>
    <col min="3595" max="3595" width="20.140625" style="78" customWidth="1"/>
    <col min="3596" max="3596" width="17" style="78" customWidth="1"/>
    <col min="3597" max="3597" width="16.42578125" style="78" customWidth="1"/>
    <col min="3598" max="3598" width="19.140625" style="78" customWidth="1"/>
    <col min="3599" max="3599" width="20.140625" style="78" customWidth="1"/>
    <col min="3600" max="3600" width="17" style="78" customWidth="1"/>
    <col min="3601" max="3602" width="10.7109375" style="78" customWidth="1"/>
    <col min="3603" max="3603" width="9.140625" style="78"/>
    <col min="3604" max="3604" width="12.85546875" style="78" customWidth="1"/>
    <col min="3605" max="3605" width="23.42578125" style="78" customWidth="1"/>
    <col min="3606" max="3607" width="9.140625" style="78"/>
    <col min="3608" max="3608" width="10.5703125" style="78" bestFit="1" customWidth="1"/>
    <col min="3609" max="3609" width="11.28515625" style="78" customWidth="1"/>
    <col min="3610" max="3840" width="9.140625" style="78"/>
    <col min="3841" max="3841" width="91.85546875" style="78" customWidth="1"/>
    <col min="3842" max="3842" width="21.28515625" style="78" customWidth="1"/>
    <col min="3843" max="3843" width="20" style="78" customWidth="1"/>
    <col min="3844" max="3844" width="17" style="78" customWidth="1"/>
    <col min="3845" max="3845" width="19" style="78" customWidth="1"/>
    <col min="3846" max="3846" width="17.28515625" style="78" customWidth="1"/>
    <col min="3847" max="3847" width="15" style="78" customWidth="1"/>
    <col min="3848" max="3848" width="17.140625" style="78" customWidth="1"/>
    <col min="3849" max="3849" width="16.42578125" style="78" customWidth="1"/>
    <col min="3850" max="3850" width="16.5703125" style="78" customWidth="1"/>
    <col min="3851" max="3851" width="20.140625" style="78" customWidth="1"/>
    <col min="3852" max="3852" width="17" style="78" customWidth="1"/>
    <col min="3853" max="3853" width="16.42578125" style="78" customWidth="1"/>
    <col min="3854" max="3854" width="19.140625" style="78" customWidth="1"/>
    <col min="3855" max="3855" width="20.140625" style="78" customWidth="1"/>
    <col min="3856" max="3856" width="17" style="78" customWidth="1"/>
    <col min="3857" max="3858" width="10.7109375" style="78" customWidth="1"/>
    <col min="3859" max="3859" width="9.140625" style="78"/>
    <col min="3860" max="3860" width="12.85546875" style="78" customWidth="1"/>
    <col min="3861" max="3861" width="23.42578125" style="78" customWidth="1"/>
    <col min="3862" max="3863" width="9.140625" style="78"/>
    <col min="3864" max="3864" width="10.5703125" style="78" bestFit="1" customWidth="1"/>
    <col min="3865" max="3865" width="11.28515625" style="78" customWidth="1"/>
    <col min="3866" max="4096" width="9.140625" style="78"/>
    <col min="4097" max="4097" width="91.85546875" style="78" customWidth="1"/>
    <col min="4098" max="4098" width="21.28515625" style="78" customWidth="1"/>
    <col min="4099" max="4099" width="20" style="78" customWidth="1"/>
    <col min="4100" max="4100" width="17" style="78" customWidth="1"/>
    <col min="4101" max="4101" width="19" style="78" customWidth="1"/>
    <col min="4102" max="4102" width="17.28515625" style="78" customWidth="1"/>
    <col min="4103" max="4103" width="15" style="78" customWidth="1"/>
    <col min="4104" max="4104" width="17.140625" style="78" customWidth="1"/>
    <col min="4105" max="4105" width="16.42578125" style="78" customWidth="1"/>
    <col min="4106" max="4106" width="16.5703125" style="78" customWidth="1"/>
    <col min="4107" max="4107" width="20.140625" style="78" customWidth="1"/>
    <col min="4108" max="4108" width="17" style="78" customWidth="1"/>
    <col min="4109" max="4109" width="16.42578125" style="78" customWidth="1"/>
    <col min="4110" max="4110" width="19.140625" style="78" customWidth="1"/>
    <col min="4111" max="4111" width="20.140625" style="78" customWidth="1"/>
    <col min="4112" max="4112" width="17" style="78" customWidth="1"/>
    <col min="4113" max="4114" width="10.7109375" style="78" customWidth="1"/>
    <col min="4115" max="4115" width="9.140625" style="78"/>
    <col min="4116" max="4116" width="12.85546875" style="78" customWidth="1"/>
    <col min="4117" max="4117" width="23.42578125" style="78" customWidth="1"/>
    <col min="4118" max="4119" width="9.140625" style="78"/>
    <col min="4120" max="4120" width="10.5703125" style="78" bestFit="1" customWidth="1"/>
    <col min="4121" max="4121" width="11.28515625" style="78" customWidth="1"/>
    <col min="4122" max="4352" width="9.140625" style="78"/>
    <col min="4353" max="4353" width="91.85546875" style="78" customWidth="1"/>
    <col min="4354" max="4354" width="21.28515625" style="78" customWidth="1"/>
    <col min="4355" max="4355" width="20" style="78" customWidth="1"/>
    <col min="4356" max="4356" width="17" style="78" customWidth="1"/>
    <col min="4357" max="4357" width="19" style="78" customWidth="1"/>
    <col min="4358" max="4358" width="17.28515625" style="78" customWidth="1"/>
    <col min="4359" max="4359" width="15" style="78" customWidth="1"/>
    <col min="4360" max="4360" width="17.140625" style="78" customWidth="1"/>
    <col min="4361" max="4361" width="16.42578125" style="78" customWidth="1"/>
    <col min="4362" max="4362" width="16.5703125" style="78" customWidth="1"/>
    <col min="4363" max="4363" width="20.140625" style="78" customWidth="1"/>
    <col min="4364" max="4364" width="17" style="78" customWidth="1"/>
    <col min="4365" max="4365" width="16.42578125" style="78" customWidth="1"/>
    <col min="4366" max="4366" width="19.140625" style="78" customWidth="1"/>
    <col min="4367" max="4367" width="20.140625" style="78" customWidth="1"/>
    <col min="4368" max="4368" width="17" style="78" customWidth="1"/>
    <col min="4369" max="4370" width="10.7109375" style="78" customWidth="1"/>
    <col min="4371" max="4371" width="9.140625" style="78"/>
    <col min="4372" max="4372" width="12.85546875" style="78" customWidth="1"/>
    <col min="4373" max="4373" width="23.42578125" style="78" customWidth="1"/>
    <col min="4374" max="4375" width="9.140625" style="78"/>
    <col min="4376" max="4376" width="10.5703125" style="78" bestFit="1" customWidth="1"/>
    <col min="4377" max="4377" width="11.28515625" style="78" customWidth="1"/>
    <col min="4378" max="4608" width="9.140625" style="78"/>
    <col min="4609" max="4609" width="91.85546875" style="78" customWidth="1"/>
    <col min="4610" max="4610" width="21.28515625" style="78" customWidth="1"/>
    <col min="4611" max="4611" width="20" style="78" customWidth="1"/>
    <col min="4612" max="4612" width="17" style="78" customWidth="1"/>
    <col min="4613" max="4613" width="19" style="78" customWidth="1"/>
    <col min="4614" max="4614" width="17.28515625" style="78" customWidth="1"/>
    <col min="4615" max="4615" width="15" style="78" customWidth="1"/>
    <col min="4616" max="4616" width="17.140625" style="78" customWidth="1"/>
    <col min="4617" max="4617" width="16.42578125" style="78" customWidth="1"/>
    <col min="4618" max="4618" width="16.5703125" style="78" customWidth="1"/>
    <col min="4619" max="4619" width="20.140625" style="78" customWidth="1"/>
    <col min="4620" max="4620" width="17" style="78" customWidth="1"/>
    <col min="4621" max="4621" width="16.42578125" style="78" customWidth="1"/>
    <col min="4622" max="4622" width="19.140625" style="78" customWidth="1"/>
    <col min="4623" max="4623" width="20.140625" style="78" customWidth="1"/>
    <col min="4624" max="4624" width="17" style="78" customWidth="1"/>
    <col min="4625" max="4626" width="10.7109375" style="78" customWidth="1"/>
    <col min="4627" max="4627" width="9.140625" style="78"/>
    <col min="4628" max="4628" width="12.85546875" style="78" customWidth="1"/>
    <col min="4629" max="4629" width="23.42578125" style="78" customWidth="1"/>
    <col min="4630" max="4631" width="9.140625" style="78"/>
    <col min="4632" max="4632" width="10.5703125" style="78" bestFit="1" customWidth="1"/>
    <col min="4633" max="4633" width="11.28515625" style="78" customWidth="1"/>
    <col min="4634" max="4864" width="9.140625" style="78"/>
    <col min="4865" max="4865" width="91.85546875" style="78" customWidth="1"/>
    <col min="4866" max="4866" width="21.28515625" style="78" customWidth="1"/>
    <col min="4867" max="4867" width="20" style="78" customWidth="1"/>
    <col min="4868" max="4868" width="17" style="78" customWidth="1"/>
    <col min="4869" max="4869" width="19" style="78" customWidth="1"/>
    <col min="4870" max="4870" width="17.28515625" style="78" customWidth="1"/>
    <col min="4871" max="4871" width="15" style="78" customWidth="1"/>
    <col min="4872" max="4872" width="17.140625" style="78" customWidth="1"/>
    <col min="4873" max="4873" width="16.42578125" style="78" customWidth="1"/>
    <col min="4874" max="4874" width="16.5703125" style="78" customWidth="1"/>
    <col min="4875" max="4875" width="20.140625" style="78" customWidth="1"/>
    <col min="4876" max="4876" width="17" style="78" customWidth="1"/>
    <col min="4877" max="4877" width="16.42578125" style="78" customWidth="1"/>
    <col min="4878" max="4878" width="19.140625" style="78" customWidth="1"/>
    <col min="4879" max="4879" width="20.140625" style="78" customWidth="1"/>
    <col min="4880" max="4880" width="17" style="78" customWidth="1"/>
    <col min="4881" max="4882" width="10.7109375" style="78" customWidth="1"/>
    <col min="4883" max="4883" width="9.140625" style="78"/>
    <col min="4884" max="4884" width="12.85546875" style="78" customWidth="1"/>
    <col min="4885" max="4885" width="23.42578125" style="78" customWidth="1"/>
    <col min="4886" max="4887" width="9.140625" style="78"/>
    <col min="4888" max="4888" width="10.5703125" style="78" bestFit="1" customWidth="1"/>
    <col min="4889" max="4889" width="11.28515625" style="78" customWidth="1"/>
    <col min="4890" max="5120" width="9.140625" style="78"/>
    <col min="5121" max="5121" width="91.85546875" style="78" customWidth="1"/>
    <col min="5122" max="5122" width="21.28515625" style="78" customWidth="1"/>
    <col min="5123" max="5123" width="20" style="78" customWidth="1"/>
    <col min="5124" max="5124" width="17" style="78" customWidth="1"/>
    <col min="5125" max="5125" width="19" style="78" customWidth="1"/>
    <col min="5126" max="5126" width="17.28515625" style="78" customWidth="1"/>
    <col min="5127" max="5127" width="15" style="78" customWidth="1"/>
    <col min="5128" max="5128" width="17.140625" style="78" customWidth="1"/>
    <col min="5129" max="5129" width="16.42578125" style="78" customWidth="1"/>
    <col min="5130" max="5130" width="16.5703125" style="78" customWidth="1"/>
    <col min="5131" max="5131" width="20.140625" style="78" customWidth="1"/>
    <col min="5132" max="5132" width="17" style="78" customWidth="1"/>
    <col min="5133" max="5133" width="16.42578125" style="78" customWidth="1"/>
    <col min="5134" max="5134" width="19.140625" style="78" customWidth="1"/>
    <col min="5135" max="5135" width="20.140625" style="78" customWidth="1"/>
    <col min="5136" max="5136" width="17" style="78" customWidth="1"/>
    <col min="5137" max="5138" width="10.7109375" style="78" customWidth="1"/>
    <col min="5139" max="5139" width="9.140625" style="78"/>
    <col min="5140" max="5140" width="12.85546875" style="78" customWidth="1"/>
    <col min="5141" max="5141" width="23.42578125" style="78" customWidth="1"/>
    <col min="5142" max="5143" width="9.140625" style="78"/>
    <col min="5144" max="5144" width="10.5703125" style="78" bestFit="1" customWidth="1"/>
    <col min="5145" max="5145" width="11.28515625" style="78" customWidth="1"/>
    <col min="5146" max="5376" width="9.140625" style="78"/>
    <col min="5377" max="5377" width="91.85546875" style="78" customWidth="1"/>
    <col min="5378" max="5378" width="21.28515625" style="78" customWidth="1"/>
    <col min="5379" max="5379" width="20" style="78" customWidth="1"/>
    <col min="5380" max="5380" width="17" style="78" customWidth="1"/>
    <col min="5381" max="5381" width="19" style="78" customWidth="1"/>
    <col min="5382" max="5382" width="17.28515625" style="78" customWidth="1"/>
    <col min="5383" max="5383" width="15" style="78" customWidth="1"/>
    <col min="5384" max="5384" width="17.140625" style="78" customWidth="1"/>
    <col min="5385" max="5385" width="16.42578125" style="78" customWidth="1"/>
    <col min="5386" max="5386" width="16.5703125" style="78" customWidth="1"/>
    <col min="5387" max="5387" width="20.140625" style="78" customWidth="1"/>
    <col min="5388" max="5388" width="17" style="78" customWidth="1"/>
    <col min="5389" max="5389" width="16.42578125" style="78" customWidth="1"/>
    <col min="5390" max="5390" width="19.140625" style="78" customWidth="1"/>
    <col min="5391" max="5391" width="20.140625" style="78" customWidth="1"/>
    <col min="5392" max="5392" width="17" style="78" customWidth="1"/>
    <col min="5393" max="5394" width="10.7109375" style="78" customWidth="1"/>
    <col min="5395" max="5395" width="9.140625" style="78"/>
    <col min="5396" max="5396" width="12.85546875" style="78" customWidth="1"/>
    <col min="5397" max="5397" width="23.42578125" style="78" customWidth="1"/>
    <col min="5398" max="5399" width="9.140625" style="78"/>
    <col min="5400" max="5400" width="10.5703125" style="78" bestFit="1" customWidth="1"/>
    <col min="5401" max="5401" width="11.28515625" style="78" customWidth="1"/>
    <col min="5402" max="5632" width="9.140625" style="78"/>
    <col min="5633" max="5633" width="91.85546875" style="78" customWidth="1"/>
    <col min="5634" max="5634" width="21.28515625" style="78" customWidth="1"/>
    <col min="5635" max="5635" width="20" style="78" customWidth="1"/>
    <col min="5636" max="5636" width="17" style="78" customWidth="1"/>
    <col min="5637" max="5637" width="19" style="78" customWidth="1"/>
    <col min="5638" max="5638" width="17.28515625" style="78" customWidth="1"/>
    <col min="5639" max="5639" width="15" style="78" customWidth="1"/>
    <col min="5640" max="5640" width="17.140625" style="78" customWidth="1"/>
    <col min="5641" max="5641" width="16.42578125" style="78" customWidth="1"/>
    <col min="5642" max="5642" width="16.5703125" style="78" customWidth="1"/>
    <col min="5643" max="5643" width="20.140625" style="78" customWidth="1"/>
    <col min="5644" max="5644" width="17" style="78" customWidth="1"/>
    <col min="5645" max="5645" width="16.42578125" style="78" customWidth="1"/>
    <col min="5646" max="5646" width="19.140625" style="78" customWidth="1"/>
    <col min="5647" max="5647" width="20.140625" style="78" customWidth="1"/>
    <col min="5648" max="5648" width="17" style="78" customWidth="1"/>
    <col min="5649" max="5650" width="10.7109375" style="78" customWidth="1"/>
    <col min="5651" max="5651" width="9.140625" style="78"/>
    <col min="5652" max="5652" width="12.85546875" style="78" customWidth="1"/>
    <col min="5653" max="5653" width="23.42578125" style="78" customWidth="1"/>
    <col min="5654" max="5655" width="9.140625" style="78"/>
    <col min="5656" max="5656" width="10.5703125" style="78" bestFit="1" customWidth="1"/>
    <col min="5657" max="5657" width="11.28515625" style="78" customWidth="1"/>
    <col min="5658" max="5888" width="9.140625" style="78"/>
    <col min="5889" max="5889" width="91.85546875" style="78" customWidth="1"/>
    <col min="5890" max="5890" width="21.28515625" style="78" customWidth="1"/>
    <col min="5891" max="5891" width="20" style="78" customWidth="1"/>
    <col min="5892" max="5892" width="17" style="78" customWidth="1"/>
    <col min="5893" max="5893" width="19" style="78" customWidth="1"/>
    <col min="5894" max="5894" width="17.28515625" style="78" customWidth="1"/>
    <col min="5895" max="5895" width="15" style="78" customWidth="1"/>
    <col min="5896" max="5896" width="17.140625" style="78" customWidth="1"/>
    <col min="5897" max="5897" width="16.42578125" style="78" customWidth="1"/>
    <col min="5898" max="5898" width="16.5703125" style="78" customWidth="1"/>
    <col min="5899" max="5899" width="20.140625" style="78" customWidth="1"/>
    <col min="5900" max="5900" width="17" style="78" customWidth="1"/>
    <col min="5901" max="5901" width="16.42578125" style="78" customWidth="1"/>
    <col min="5902" max="5902" width="19.140625" style="78" customWidth="1"/>
    <col min="5903" max="5903" width="20.140625" style="78" customWidth="1"/>
    <col min="5904" max="5904" width="17" style="78" customWidth="1"/>
    <col min="5905" max="5906" width="10.7109375" style="78" customWidth="1"/>
    <col min="5907" max="5907" width="9.140625" style="78"/>
    <col min="5908" max="5908" width="12.85546875" style="78" customWidth="1"/>
    <col min="5909" max="5909" width="23.42578125" style="78" customWidth="1"/>
    <col min="5910" max="5911" width="9.140625" style="78"/>
    <col min="5912" max="5912" width="10.5703125" style="78" bestFit="1" customWidth="1"/>
    <col min="5913" max="5913" width="11.28515625" style="78" customWidth="1"/>
    <col min="5914" max="6144" width="9.140625" style="78"/>
    <col min="6145" max="6145" width="91.85546875" style="78" customWidth="1"/>
    <col min="6146" max="6146" width="21.28515625" style="78" customWidth="1"/>
    <col min="6147" max="6147" width="20" style="78" customWidth="1"/>
    <col min="6148" max="6148" width="17" style="78" customWidth="1"/>
    <col min="6149" max="6149" width="19" style="78" customWidth="1"/>
    <col min="6150" max="6150" width="17.28515625" style="78" customWidth="1"/>
    <col min="6151" max="6151" width="15" style="78" customWidth="1"/>
    <col min="6152" max="6152" width="17.140625" style="78" customWidth="1"/>
    <col min="6153" max="6153" width="16.42578125" style="78" customWidth="1"/>
    <col min="6154" max="6154" width="16.5703125" style="78" customWidth="1"/>
    <col min="6155" max="6155" width="20.140625" style="78" customWidth="1"/>
    <col min="6156" max="6156" width="17" style="78" customWidth="1"/>
    <col min="6157" max="6157" width="16.42578125" style="78" customWidth="1"/>
    <col min="6158" max="6158" width="19.140625" style="78" customWidth="1"/>
    <col min="6159" max="6159" width="20.140625" style="78" customWidth="1"/>
    <col min="6160" max="6160" width="17" style="78" customWidth="1"/>
    <col min="6161" max="6162" width="10.7109375" style="78" customWidth="1"/>
    <col min="6163" max="6163" width="9.140625" style="78"/>
    <col min="6164" max="6164" width="12.85546875" style="78" customWidth="1"/>
    <col min="6165" max="6165" width="23.42578125" style="78" customWidth="1"/>
    <col min="6166" max="6167" width="9.140625" style="78"/>
    <col min="6168" max="6168" width="10.5703125" style="78" bestFit="1" customWidth="1"/>
    <col min="6169" max="6169" width="11.28515625" style="78" customWidth="1"/>
    <col min="6170" max="6400" width="9.140625" style="78"/>
    <col min="6401" max="6401" width="91.85546875" style="78" customWidth="1"/>
    <col min="6402" max="6402" width="21.28515625" style="78" customWidth="1"/>
    <col min="6403" max="6403" width="20" style="78" customWidth="1"/>
    <col min="6404" max="6404" width="17" style="78" customWidth="1"/>
    <col min="6405" max="6405" width="19" style="78" customWidth="1"/>
    <col min="6406" max="6406" width="17.28515625" style="78" customWidth="1"/>
    <col min="6407" max="6407" width="15" style="78" customWidth="1"/>
    <col min="6408" max="6408" width="17.140625" style="78" customWidth="1"/>
    <col min="6409" max="6409" width="16.42578125" style="78" customWidth="1"/>
    <col min="6410" max="6410" width="16.5703125" style="78" customWidth="1"/>
    <col min="6411" max="6411" width="20.140625" style="78" customWidth="1"/>
    <col min="6412" max="6412" width="17" style="78" customWidth="1"/>
    <col min="6413" max="6413" width="16.42578125" style="78" customWidth="1"/>
    <col min="6414" max="6414" width="19.140625" style="78" customWidth="1"/>
    <col min="6415" max="6415" width="20.140625" style="78" customWidth="1"/>
    <col min="6416" max="6416" width="17" style="78" customWidth="1"/>
    <col min="6417" max="6418" width="10.7109375" style="78" customWidth="1"/>
    <col min="6419" max="6419" width="9.140625" style="78"/>
    <col min="6420" max="6420" width="12.85546875" style="78" customWidth="1"/>
    <col min="6421" max="6421" width="23.42578125" style="78" customWidth="1"/>
    <col min="6422" max="6423" width="9.140625" style="78"/>
    <col min="6424" max="6424" width="10.5703125" style="78" bestFit="1" customWidth="1"/>
    <col min="6425" max="6425" width="11.28515625" style="78" customWidth="1"/>
    <col min="6426" max="6656" width="9.140625" style="78"/>
    <col min="6657" max="6657" width="91.85546875" style="78" customWidth="1"/>
    <col min="6658" max="6658" width="21.28515625" style="78" customWidth="1"/>
    <col min="6659" max="6659" width="20" style="78" customWidth="1"/>
    <col min="6660" max="6660" width="17" style="78" customWidth="1"/>
    <col min="6661" max="6661" width="19" style="78" customWidth="1"/>
    <col min="6662" max="6662" width="17.28515625" style="78" customWidth="1"/>
    <col min="6663" max="6663" width="15" style="78" customWidth="1"/>
    <col min="6664" max="6664" width="17.140625" style="78" customWidth="1"/>
    <col min="6665" max="6665" width="16.42578125" style="78" customWidth="1"/>
    <col min="6666" max="6666" width="16.5703125" style="78" customWidth="1"/>
    <col min="6667" max="6667" width="20.140625" style="78" customWidth="1"/>
    <col min="6668" max="6668" width="17" style="78" customWidth="1"/>
    <col min="6669" max="6669" width="16.42578125" style="78" customWidth="1"/>
    <col min="6670" max="6670" width="19.140625" style="78" customWidth="1"/>
    <col min="6671" max="6671" width="20.140625" style="78" customWidth="1"/>
    <col min="6672" max="6672" width="17" style="78" customWidth="1"/>
    <col min="6673" max="6674" width="10.7109375" style="78" customWidth="1"/>
    <col min="6675" max="6675" width="9.140625" style="78"/>
    <col min="6676" max="6676" width="12.85546875" style="78" customWidth="1"/>
    <col min="6677" max="6677" width="23.42578125" style="78" customWidth="1"/>
    <col min="6678" max="6679" width="9.140625" style="78"/>
    <col min="6680" max="6680" width="10.5703125" style="78" bestFit="1" customWidth="1"/>
    <col min="6681" max="6681" width="11.28515625" style="78" customWidth="1"/>
    <col min="6682" max="6912" width="9.140625" style="78"/>
    <col min="6913" max="6913" width="91.85546875" style="78" customWidth="1"/>
    <col min="6914" max="6914" width="21.28515625" style="78" customWidth="1"/>
    <col min="6915" max="6915" width="20" style="78" customWidth="1"/>
    <col min="6916" max="6916" width="17" style="78" customWidth="1"/>
    <col min="6917" max="6917" width="19" style="78" customWidth="1"/>
    <col min="6918" max="6918" width="17.28515625" style="78" customWidth="1"/>
    <col min="6919" max="6919" width="15" style="78" customWidth="1"/>
    <col min="6920" max="6920" width="17.140625" style="78" customWidth="1"/>
    <col min="6921" max="6921" width="16.42578125" style="78" customWidth="1"/>
    <col min="6922" max="6922" width="16.5703125" style="78" customWidth="1"/>
    <col min="6923" max="6923" width="20.140625" style="78" customWidth="1"/>
    <col min="6924" max="6924" width="17" style="78" customWidth="1"/>
    <col min="6925" max="6925" width="16.42578125" style="78" customWidth="1"/>
    <col min="6926" max="6926" width="19.140625" style="78" customWidth="1"/>
    <col min="6927" max="6927" width="20.140625" style="78" customWidth="1"/>
    <col min="6928" max="6928" width="17" style="78" customWidth="1"/>
    <col min="6929" max="6930" width="10.7109375" style="78" customWidth="1"/>
    <col min="6931" max="6931" width="9.140625" style="78"/>
    <col min="6932" max="6932" width="12.85546875" style="78" customWidth="1"/>
    <col min="6933" max="6933" width="23.42578125" style="78" customWidth="1"/>
    <col min="6934" max="6935" width="9.140625" style="78"/>
    <col min="6936" max="6936" width="10.5703125" style="78" bestFit="1" customWidth="1"/>
    <col min="6937" max="6937" width="11.28515625" style="78" customWidth="1"/>
    <col min="6938" max="7168" width="9.140625" style="78"/>
    <col min="7169" max="7169" width="91.85546875" style="78" customWidth="1"/>
    <col min="7170" max="7170" width="21.28515625" style="78" customWidth="1"/>
    <col min="7171" max="7171" width="20" style="78" customWidth="1"/>
    <col min="7172" max="7172" width="17" style="78" customWidth="1"/>
    <col min="7173" max="7173" width="19" style="78" customWidth="1"/>
    <col min="7174" max="7174" width="17.28515625" style="78" customWidth="1"/>
    <col min="7175" max="7175" width="15" style="78" customWidth="1"/>
    <col min="7176" max="7176" width="17.140625" style="78" customWidth="1"/>
    <col min="7177" max="7177" width="16.42578125" style="78" customWidth="1"/>
    <col min="7178" max="7178" width="16.5703125" style="78" customWidth="1"/>
    <col min="7179" max="7179" width="20.140625" style="78" customWidth="1"/>
    <col min="7180" max="7180" width="17" style="78" customWidth="1"/>
    <col min="7181" max="7181" width="16.42578125" style="78" customWidth="1"/>
    <col min="7182" max="7182" width="19.140625" style="78" customWidth="1"/>
    <col min="7183" max="7183" width="20.140625" style="78" customWidth="1"/>
    <col min="7184" max="7184" width="17" style="78" customWidth="1"/>
    <col min="7185" max="7186" width="10.7109375" style="78" customWidth="1"/>
    <col min="7187" max="7187" width="9.140625" style="78"/>
    <col min="7188" max="7188" width="12.85546875" style="78" customWidth="1"/>
    <col min="7189" max="7189" width="23.42578125" style="78" customWidth="1"/>
    <col min="7190" max="7191" width="9.140625" style="78"/>
    <col min="7192" max="7192" width="10.5703125" style="78" bestFit="1" customWidth="1"/>
    <col min="7193" max="7193" width="11.28515625" style="78" customWidth="1"/>
    <col min="7194" max="7424" width="9.140625" style="78"/>
    <col min="7425" max="7425" width="91.85546875" style="78" customWidth="1"/>
    <col min="7426" max="7426" width="21.28515625" style="78" customWidth="1"/>
    <col min="7427" max="7427" width="20" style="78" customWidth="1"/>
    <col min="7428" max="7428" width="17" style="78" customWidth="1"/>
    <col min="7429" max="7429" width="19" style="78" customWidth="1"/>
    <col min="7430" max="7430" width="17.28515625" style="78" customWidth="1"/>
    <col min="7431" max="7431" width="15" style="78" customWidth="1"/>
    <col min="7432" max="7432" width="17.140625" style="78" customWidth="1"/>
    <col min="7433" max="7433" width="16.42578125" style="78" customWidth="1"/>
    <col min="7434" max="7434" width="16.5703125" style="78" customWidth="1"/>
    <col min="7435" max="7435" width="20.140625" style="78" customWidth="1"/>
    <col min="7436" max="7436" width="17" style="78" customWidth="1"/>
    <col min="7437" max="7437" width="16.42578125" style="78" customWidth="1"/>
    <col min="7438" max="7438" width="19.140625" style="78" customWidth="1"/>
    <col min="7439" max="7439" width="20.140625" style="78" customWidth="1"/>
    <col min="7440" max="7440" width="17" style="78" customWidth="1"/>
    <col min="7441" max="7442" width="10.7109375" style="78" customWidth="1"/>
    <col min="7443" max="7443" width="9.140625" style="78"/>
    <col min="7444" max="7444" width="12.85546875" style="78" customWidth="1"/>
    <col min="7445" max="7445" width="23.42578125" style="78" customWidth="1"/>
    <col min="7446" max="7447" width="9.140625" style="78"/>
    <col min="7448" max="7448" width="10.5703125" style="78" bestFit="1" customWidth="1"/>
    <col min="7449" max="7449" width="11.28515625" style="78" customWidth="1"/>
    <col min="7450" max="7680" width="9.140625" style="78"/>
    <col min="7681" max="7681" width="91.85546875" style="78" customWidth="1"/>
    <col min="7682" max="7682" width="21.28515625" style="78" customWidth="1"/>
    <col min="7683" max="7683" width="20" style="78" customWidth="1"/>
    <col min="7684" max="7684" width="17" style="78" customWidth="1"/>
    <col min="7685" max="7685" width="19" style="78" customWidth="1"/>
    <col min="7686" max="7686" width="17.28515625" style="78" customWidth="1"/>
    <col min="7687" max="7687" width="15" style="78" customWidth="1"/>
    <col min="7688" max="7688" width="17.140625" style="78" customWidth="1"/>
    <col min="7689" max="7689" width="16.42578125" style="78" customWidth="1"/>
    <col min="7690" max="7690" width="16.5703125" style="78" customWidth="1"/>
    <col min="7691" max="7691" width="20.140625" style="78" customWidth="1"/>
    <col min="7692" max="7692" width="17" style="78" customWidth="1"/>
    <col min="7693" max="7693" width="16.42578125" style="78" customWidth="1"/>
    <col min="7694" max="7694" width="19.140625" style="78" customWidth="1"/>
    <col min="7695" max="7695" width="20.140625" style="78" customWidth="1"/>
    <col min="7696" max="7696" width="17" style="78" customWidth="1"/>
    <col min="7697" max="7698" width="10.7109375" style="78" customWidth="1"/>
    <col min="7699" max="7699" width="9.140625" style="78"/>
    <col min="7700" max="7700" width="12.85546875" style="78" customWidth="1"/>
    <col min="7701" max="7701" width="23.42578125" style="78" customWidth="1"/>
    <col min="7702" max="7703" width="9.140625" style="78"/>
    <col min="7704" max="7704" width="10.5703125" style="78" bestFit="1" customWidth="1"/>
    <col min="7705" max="7705" width="11.28515625" style="78" customWidth="1"/>
    <col min="7706" max="7936" width="9.140625" style="78"/>
    <col min="7937" max="7937" width="91.85546875" style="78" customWidth="1"/>
    <col min="7938" max="7938" width="21.28515625" style="78" customWidth="1"/>
    <col min="7939" max="7939" width="20" style="78" customWidth="1"/>
    <col min="7940" max="7940" width="17" style="78" customWidth="1"/>
    <col min="7941" max="7941" width="19" style="78" customWidth="1"/>
    <col min="7942" max="7942" width="17.28515625" style="78" customWidth="1"/>
    <col min="7943" max="7943" width="15" style="78" customWidth="1"/>
    <col min="7944" max="7944" width="17.140625" style="78" customWidth="1"/>
    <col min="7945" max="7945" width="16.42578125" style="78" customWidth="1"/>
    <col min="7946" max="7946" width="16.5703125" style="78" customWidth="1"/>
    <col min="7947" max="7947" width="20.140625" style="78" customWidth="1"/>
    <col min="7948" max="7948" width="17" style="78" customWidth="1"/>
    <col min="7949" max="7949" width="16.42578125" style="78" customWidth="1"/>
    <col min="7950" max="7950" width="19.140625" style="78" customWidth="1"/>
    <col min="7951" max="7951" width="20.140625" style="78" customWidth="1"/>
    <col min="7952" max="7952" width="17" style="78" customWidth="1"/>
    <col min="7953" max="7954" width="10.7109375" style="78" customWidth="1"/>
    <col min="7955" max="7955" width="9.140625" style="78"/>
    <col min="7956" max="7956" width="12.85546875" style="78" customWidth="1"/>
    <col min="7957" max="7957" width="23.42578125" style="78" customWidth="1"/>
    <col min="7958" max="7959" width="9.140625" style="78"/>
    <col min="7960" max="7960" width="10.5703125" style="78" bestFit="1" customWidth="1"/>
    <col min="7961" max="7961" width="11.28515625" style="78" customWidth="1"/>
    <col min="7962" max="8192" width="9.140625" style="78"/>
    <col min="8193" max="8193" width="91.85546875" style="78" customWidth="1"/>
    <col min="8194" max="8194" width="21.28515625" style="78" customWidth="1"/>
    <col min="8195" max="8195" width="20" style="78" customWidth="1"/>
    <col min="8196" max="8196" width="17" style="78" customWidth="1"/>
    <col min="8197" max="8197" width="19" style="78" customWidth="1"/>
    <col min="8198" max="8198" width="17.28515625" style="78" customWidth="1"/>
    <col min="8199" max="8199" width="15" style="78" customWidth="1"/>
    <col min="8200" max="8200" width="17.140625" style="78" customWidth="1"/>
    <col min="8201" max="8201" width="16.42578125" style="78" customWidth="1"/>
    <col min="8202" max="8202" width="16.5703125" style="78" customWidth="1"/>
    <col min="8203" max="8203" width="20.140625" style="78" customWidth="1"/>
    <col min="8204" max="8204" width="17" style="78" customWidth="1"/>
    <col min="8205" max="8205" width="16.42578125" style="78" customWidth="1"/>
    <col min="8206" max="8206" width="19.140625" style="78" customWidth="1"/>
    <col min="8207" max="8207" width="20.140625" style="78" customWidth="1"/>
    <col min="8208" max="8208" width="17" style="78" customWidth="1"/>
    <col min="8209" max="8210" width="10.7109375" style="78" customWidth="1"/>
    <col min="8211" max="8211" width="9.140625" style="78"/>
    <col min="8212" max="8212" width="12.85546875" style="78" customWidth="1"/>
    <col min="8213" max="8213" width="23.42578125" style="78" customWidth="1"/>
    <col min="8214" max="8215" width="9.140625" style="78"/>
    <col min="8216" max="8216" width="10.5703125" style="78" bestFit="1" customWidth="1"/>
    <col min="8217" max="8217" width="11.28515625" style="78" customWidth="1"/>
    <col min="8218" max="8448" width="9.140625" style="78"/>
    <col min="8449" max="8449" width="91.85546875" style="78" customWidth="1"/>
    <col min="8450" max="8450" width="21.28515625" style="78" customWidth="1"/>
    <col min="8451" max="8451" width="20" style="78" customWidth="1"/>
    <col min="8452" max="8452" width="17" style="78" customWidth="1"/>
    <col min="8453" max="8453" width="19" style="78" customWidth="1"/>
    <col min="8454" max="8454" width="17.28515625" style="78" customWidth="1"/>
    <col min="8455" max="8455" width="15" style="78" customWidth="1"/>
    <col min="8456" max="8456" width="17.140625" style="78" customWidth="1"/>
    <col min="8457" max="8457" width="16.42578125" style="78" customWidth="1"/>
    <col min="8458" max="8458" width="16.5703125" style="78" customWidth="1"/>
    <col min="8459" max="8459" width="20.140625" style="78" customWidth="1"/>
    <col min="8460" max="8460" width="17" style="78" customWidth="1"/>
    <col min="8461" max="8461" width="16.42578125" style="78" customWidth="1"/>
    <col min="8462" max="8462" width="19.140625" style="78" customWidth="1"/>
    <col min="8463" max="8463" width="20.140625" style="78" customWidth="1"/>
    <col min="8464" max="8464" width="17" style="78" customWidth="1"/>
    <col min="8465" max="8466" width="10.7109375" style="78" customWidth="1"/>
    <col min="8467" max="8467" width="9.140625" style="78"/>
    <col min="8468" max="8468" width="12.85546875" style="78" customWidth="1"/>
    <col min="8469" max="8469" width="23.42578125" style="78" customWidth="1"/>
    <col min="8470" max="8471" width="9.140625" style="78"/>
    <col min="8472" max="8472" width="10.5703125" style="78" bestFit="1" customWidth="1"/>
    <col min="8473" max="8473" width="11.28515625" style="78" customWidth="1"/>
    <col min="8474" max="8704" width="9.140625" style="78"/>
    <col min="8705" max="8705" width="91.85546875" style="78" customWidth="1"/>
    <col min="8706" max="8706" width="21.28515625" style="78" customWidth="1"/>
    <col min="8707" max="8707" width="20" style="78" customWidth="1"/>
    <col min="8708" max="8708" width="17" style="78" customWidth="1"/>
    <col min="8709" max="8709" width="19" style="78" customWidth="1"/>
    <col min="8710" max="8710" width="17.28515625" style="78" customWidth="1"/>
    <col min="8711" max="8711" width="15" style="78" customWidth="1"/>
    <col min="8712" max="8712" width="17.140625" style="78" customWidth="1"/>
    <col min="8713" max="8713" width="16.42578125" style="78" customWidth="1"/>
    <col min="8714" max="8714" width="16.5703125" style="78" customWidth="1"/>
    <col min="8715" max="8715" width="20.140625" style="78" customWidth="1"/>
    <col min="8716" max="8716" width="17" style="78" customWidth="1"/>
    <col min="8717" max="8717" width="16.42578125" style="78" customWidth="1"/>
    <col min="8718" max="8718" width="19.140625" style="78" customWidth="1"/>
    <col min="8719" max="8719" width="20.140625" style="78" customWidth="1"/>
    <col min="8720" max="8720" width="17" style="78" customWidth="1"/>
    <col min="8721" max="8722" width="10.7109375" style="78" customWidth="1"/>
    <col min="8723" max="8723" width="9.140625" style="78"/>
    <col min="8724" max="8724" width="12.85546875" style="78" customWidth="1"/>
    <col min="8725" max="8725" width="23.42578125" style="78" customWidth="1"/>
    <col min="8726" max="8727" width="9.140625" style="78"/>
    <col min="8728" max="8728" width="10.5703125" style="78" bestFit="1" customWidth="1"/>
    <col min="8729" max="8729" width="11.28515625" style="78" customWidth="1"/>
    <col min="8730" max="8960" width="9.140625" style="78"/>
    <col min="8961" max="8961" width="91.85546875" style="78" customWidth="1"/>
    <col min="8962" max="8962" width="21.28515625" style="78" customWidth="1"/>
    <col min="8963" max="8963" width="20" style="78" customWidth="1"/>
    <col min="8964" max="8964" width="17" style="78" customWidth="1"/>
    <col min="8965" max="8965" width="19" style="78" customWidth="1"/>
    <col min="8966" max="8966" width="17.28515625" style="78" customWidth="1"/>
    <col min="8967" max="8967" width="15" style="78" customWidth="1"/>
    <col min="8968" max="8968" width="17.140625" style="78" customWidth="1"/>
    <col min="8969" max="8969" width="16.42578125" style="78" customWidth="1"/>
    <col min="8970" max="8970" width="16.5703125" style="78" customWidth="1"/>
    <col min="8971" max="8971" width="20.140625" style="78" customWidth="1"/>
    <col min="8972" max="8972" width="17" style="78" customWidth="1"/>
    <col min="8973" max="8973" width="16.42578125" style="78" customWidth="1"/>
    <col min="8974" max="8974" width="19.140625" style="78" customWidth="1"/>
    <col min="8975" max="8975" width="20.140625" style="78" customWidth="1"/>
    <col min="8976" max="8976" width="17" style="78" customWidth="1"/>
    <col min="8977" max="8978" width="10.7109375" style="78" customWidth="1"/>
    <col min="8979" max="8979" width="9.140625" style="78"/>
    <col min="8980" max="8980" width="12.85546875" style="78" customWidth="1"/>
    <col min="8981" max="8981" width="23.42578125" style="78" customWidth="1"/>
    <col min="8982" max="8983" width="9.140625" style="78"/>
    <col min="8984" max="8984" width="10.5703125" style="78" bestFit="1" customWidth="1"/>
    <col min="8985" max="8985" width="11.28515625" style="78" customWidth="1"/>
    <col min="8986" max="9216" width="9.140625" style="78"/>
    <col min="9217" max="9217" width="91.85546875" style="78" customWidth="1"/>
    <col min="9218" max="9218" width="21.28515625" style="78" customWidth="1"/>
    <col min="9219" max="9219" width="20" style="78" customWidth="1"/>
    <col min="9220" max="9220" width="17" style="78" customWidth="1"/>
    <col min="9221" max="9221" width="19" style="78" customWidth="1"/>
    <col min="9222" max="9222" width="17.28515625" style="78" customWidth="1"/>
    <col min="9223" max="9223" width="15" style="78" customWidth="1"/>
    <col min="9224" max="9224" width="17.140625" style="78" customWidth="1"/>
    <col min="9225" max="9225" width="16.42578125" style="78" customWidth="1"/>
    <col min="9226" max="9226" width="16.5703125" style="78" customWidth="1"/>
    <col min="9227" max="9227" width="20.140625" style="78" customWidth="1"/>
    <col min="9228" max="9228" width="17" style="78" customWidth="1"/>
    <col min="9229" max="9229" width="16.42578125" style="78" customWidth="1"/>
    <col min="9230" max="9230" width="19.140625" style="78" customWidth="1"/>
    <col min="9231" max="9231" width="20.140625" style="78" customWidth="1"/>
    <col min="9232" max="9232" width="17" style="78" customWidth="1"/>
    <col min="9233" max="9234" width="10.7109375" style="78" customWidth="1"/>
    <col min="9235" max="9235" width="9.140625" style="78"/>
    <col min="9236" max="9236" width="12.85546875" style="78" customWidth="1"/>
    <col min="9237" max="9237" width="23.42578125" style="78" customWidth="1"/>
    <col min="9238" max="9239" width="9.140625" style="78"/>
    <col min="9240" max="9240" width="10.5703125" style="78" bestFit="1" customWidth="1"/>
    <col min="9241" max="9241" width="11.28515625" style="78" customWidth="1"/>
    <col min="9242" max="9472" width="9.140625" style="78"/>
    <col min="9473" max="9473" width="91.85546875" style="78" customWidth="1"/>
    <col min="9474" max="9474" width="21.28515625" style="78" customWidth="1"/>
    <col min="9475" max="9475" width="20" style="78" customWidth="1"/>
    <col min="9476" max="9476" width="17" style="78" customWidth="1"/>
    <col min="9477" max="9477" width="19" style="78" customWidth="1"/>
    <col min="9478" max="9478" width="17.28515625" style="78" customWidth="1"/>
    <col min="9479" max="9479" width="15" style="78" customWidth="1"/>
    <col min="9480" max="9480" width="17.140625" style="78" customWidth="1"/>
    <col min="9481" max="9481" width="16.42578125" style="78" customWidth="1"/>
    <col min="9482" max="9482" width="16.5703125" style="78" customWidth="1"/>
    <col min="9483" max="9483" width="20.140625" style="78" customWidth="1"/>
    <col min="9484" max="9484" width="17" style="78" customWidth="1"/>
    <col min="9485" max="9485" width="16.42578125" style="78" customWidth="1"/>
    <col min="9486" max="9486" width="19.140625" style="78" customWidth="1"/>
    <col min="9487" max="9487" width="20.140625" style="78" customWidth="1"/>
    <col min="9488" max="9488" width="17" style="78" customWidth="1"/>
    <col min="9489" max="9490" width="10.7109375" style="78" customWidth="1"/>
    <col min="9491" max="9491" width="9.140625" style="78"/>
    <col min="9492" max="9492" width="12.85546875" style="78" customWidth="1"/>
    <col min="9493" max="9493" width="23.42578125" style="78" customWidth="1"/>
    <col min="9494" max="9495" width="9.140625" style="78"/>
    <col min="9496" max="9496" width="10.5703125" style="78" bestFit="1" customWidth="1"/>
    <col min="9497" max="9497" width="11.28515625" style="78" customWidth="1"/>
    <col min="9498" max="9728" width="9.140625" style="78"/>
    <col min="9729" max="9729" width="91.85546875" style="78" customWidth="1"/>
    <col min="9730" max="9730" width="21.28515625" style="78" customWidth="1"/>
    <col min="9731" max="9731" width="20" style="78" customWidth="1"/>
    <col min="9732" max="9732" width="17" style="78" customWidth="1"/>
    <col min="9733" max="9733" width="19" style="78" customWidth="1"/>
    <col min="9734" max="9734" width="17.28515625" style="78" customWidth="1"/>
    <col min="9735" max="9735" width="15" style="78" customWidth="1"/>
    <col min="9736" max="9736" width="17.140625" style="78" customWidth="1"/>
    <col min="9737" max="9737" width="16.42578125" style="78" customWidth="1"/>
    <col min="9738" max="9738" width="16.5703125" style="78" customWidth="1"/>
    <col min="9739" max="9739" width="20.140625" style="78" customWidth="1"/>
    <col min="9740" max="9740" width="17" style="78" customWidth="1"/>
    <col min="9741" max="9741" width="16.42578125" style="78" customWidth="1"/>
    <col min="9742" max="9742" width="19.140625" style="78" customWidth="1"/>
    <col min="9743" max="9743" width="20.140625" style="78" customWidth="1"/>
    <col min="9744" max="9744" width="17" style="78" customWidth="1"/>
    <col min="9745" max="9746" width="10.7109375" style="78" customWidth="1"/>
    <col min="9747" max="9747" width="9.140625" style="78"/>
    <col min="9748" max="9748" width="12.85546875" style="78" customWidth="1"/>
    <col min="9749" max="9749" width="23.42578125" style="78" customWidth="1"/>
    <col min="9750" max="9751" width="9.140625" style="78"/>
    <col min="9752" max="9752" width="10.5703125" style="78" bestFit="1" customWidth="1"/>
    <col min="9753" max="9753" width="11.28515625" style="78" customWidth="1"/>
    <col min="9754" max="9984" width="9.140625" style="78"/>
    <col min="9985" max="9985" width="91.85546875" style="78" customWidth="1"/>
    <col min="9986" max="9986" width="21.28515625" style="78" customWidth="1"/>
    <col min="9987" max="9987" width="20" style="78" customWidth="1"/>
    <col min="9988" max="9988" width="17" style="78" customWidth="1"/>
    <col min="9989" max="9989" width="19" style="78" customWidth="1"/>
    <col min="9990" max="9990" width="17.28515625" style="78" customWidth="1"/>
    <col min="9991" max="9991" width="15" style="78" customWidth="1"/>
    <col min="9992" max="9992" width="17.140625" style="78" customWidth="1"/>
    <col min="9993" max="9993" width="16.42578125" style="78" customWidth="1"/>
    <col min="9994" max="9994" width="16.5703125" style="78" customWidth="1"/>
    <col min="9995" max="9995" width="20.140625" style="78" customWidth="1"/>
    <col min="9996" max="9996" width="17" style="78" customWidth="1"/>
    <col min="9997" max="9997" width="16.42578125" style="78" customWidth="1"/>
    <col min="9998" max="9998" width="19.140625" style="78" customWidth="1"/>
    <col min="9999" max="9999" width="20.140625" style="78" customWidth="1"/>
    <col min="10000" max="10000" width="17" style="78" customWidth="1"/>
    <col min="10001" max="10002" width="10.7109375" style="78" customWidth="1"/>
    <col min="10003" max="10003" width="9.140625" style="78"/>
    <col min="10004" max="10004" width="12.85546875" style="78" customWidth="1"/>
    <col min="10005" max="10005" width="23.42578125" style="78" customWidth="1"/>
    <col min="10006" max="10007" width="9.140625" style="78"/>
    <col min="10008" max="10008" width="10.5703125" style="78" bestFit="1" customWidth="1"/>
    <col min="10009" max="10009" width="11.28515625" style="78" customWidth="1"/>
    <col min="10010" max="10240" width="9.140625" style="78"/>
    <col min="10241" max="10241" width="91.85546875" style="78" customWidth="1"/>
    <col min="10242" max="10242" width="21.28515625" style="78" customWidth="1"/>
    <col min="10243" max="10243" width="20" style="78" customWidth="1"/>
    <col min="10244" max="10244" width="17" style="78" customWidth="1"/>
    <col min="10245" max="10245" width="19" style="78" customWidth="1"/>
    <col min="10246" max="10246" width="17.28515625" style="78" customWidth="1"/>
    <col min="10247" max="10247" width="15" style="78" customWidth="1"/>
    <col min="10248" max="10248" width="17.140625" style="78" customWidth="1"/>
    <col min="10249" max="10249" width="16.42578125" style="78" customWidth="1"/>
    <col min="10250" max="10250" width="16.5703125" style="78" customWidth="1"/>
    <col min="10251" max="10251" width="20.140625" style="78" customWidth="1"/>
    <col min="10252" max="10252" width="17" style="78" customWidth="1"/>
    <col min="10253" max="10253" width="16.42578125" style="78" customWidth="1"/>
    <col min="10254" max="10254" width="19.140625" style="78" customWidth="1"/>
    <col min="10255" max="10255" width="20.140625" style="78" customWidth="1"/>
    <col min="10256" max="10256" width="17" style="78" customWidth="1"/>
    <col min="10257" max="10258" width="10.7109375" style="78" customWidth="1"/>
    <col min="10259" max="10259" width="9.140625" style="78"/>
    <col min="10260" max="10260" width="12.85546875" style="78" customWidth="1"/>
    <col min="10261" max="10261" width="23.42578125" style="78" customWidth="1"/>
    <col min="10262" max="10263" width="9.140625" style="78"/>
    <col min="10264" max="10264" width="10.5703125" style="78" bestFit="1" customWidth="1"/>
    <col min="10265" max="10265" width="11.28515625" style="78" customWidth="1"/>
    <col min="10266" max="10496" width="9.140625" style="78"/>
    <col min="10497" max="10497" width="91.85546875" style="78" customWidth="1"/>
    <col min="10498" max="10498" width="21.28515625" style="78" customWidth="1"/>
    <col min="10499" max="10499" width="20" style="78" customWidth="1"/>
    <col min="10500" max="10500" width="17" style="78" customWidth="1"/>
    <col min="10501" max="10501" width="19" style="78" customWidth="1"/>
    <col min="10502" max="10502" width="17.28515625" style="78" customWidth="1"/>
    <col min="10503" max="10503" width="15" style="78" customWidth="1"/>
    <col min="10504" max="10504" width="17.140625" style="78" customWidth="1"/>
    <col min="10505" max="10505" width="16.42578125" style="78" customWidth="1"/>
    <col min="10506" max="10506" width="16.5703125" style="78" customWidth="1"/>
    <col min="10507" max="10507" width="20.140625" style="78" customWidth="1"/>
    <col min="10508" max="10508" width="17" style="78" customWidth="1"/>
    <col min="10509" max="10509" width="16.42578125" style="78" customWidth="1"/>
    <col min="10510" max="10510" width="19.140625" style="78" customWidth="1"/>
    <col min="10511" max="10511" width="20.140625" style="78" customWidth="1"/>
    <col min="10512" max="10512" width="17" style="78" customWidth="1"/>
    <col min="10513" max="10514" width="10.7109375" style="78" customWidth="1"/>
    <col min="10515" max="10515" width="9.140625" style="78"/>
    <col min="10516" max="10516" width="12.85546875" style="78" customWidth="1"/>
    <col min="10517" max="10517" width="23.42578125" style="78" customWidth="1"/>
    <col min="10518" max="10519" width="9.140625" style="78"/>
    <col min="10520" max="10520" width="10.5703125" style="78" bestFit="1" customWidth="1"/>
    <col min="10521" max="10521" width="11.28515625" style="78" customWidth="1"/>
    <col min="10522" max="10752" width="9.140625" style="78"/>
    <col min="10753" max="10753" width="91.85546875" style="78" customWidth="1"/>
    <col min="10754" max="10754" width="21.28515625" style="78" customWidth="1"/>
    <col min="10755" max="10755" width="20" style="78" customWidth="1"/>
    <col min="10756" max="10756" width="17" style="78" customWidth="1"/>
    <col min="10757" max="10757" width="19" style="78" customWidth="1"/>
    <col min="10758" max="10758" width="17.28515625" style="78" customWidth="1"/>
    <col min="10759" max="10759" width="15" style="78" customWidth="1"/>
    <col min="10760" max="10760" width="17.140625" style="78" customWidth="1"/>
    <col min="10761" max="10761" width="16.42578125" style="78" customWidth="1"/>
    <col min="10762" max="10762" width="16.5703125" style="78" customWidth="1"/>
    <col min="10763" max="10763" width="20.140625" style="78" customWidth="1"/>
    <col min="10764" max="10764" width="17" style="78" customWidth="1"/>
    <col min="10765" max="10765" width="16.42578125" style="78" customWidth="1"/>
    <col min="10766" max="10766" width="19.140625" style="78" customWidth="1"/>
    <col min="10767" max="10767" width="20.140625" style="78" customWidth="1"/>
    <col min="10768" max="10768" width="17" style="78" customWidth="1"/>
    <col min="10769" max="10770" width="10.7109375" style="78" customWidth="1"/>
    <col min="10771" max="10771" width="9.140625" style="78"/>
    <col min="10772" max="10772" width="12.85546875" style="78" customWidth="1"/>
    <col min="10773" max="10773" width="23.42578125" style="78" customWidth="1"/>
    <col min="10774" max="10775" width="9.140625" style="78"/>
    <col min="10776" max="10776" width="10.5703125" style="78" bestFit="1" customWidth="1"/>
    <col min="10777" max="10777" width="11.28515625" style="78" customWidth="1"/>
    <col min="10778" max="11008" width="9.140625" style="78"/>
    <col min="11009" max="11009" width="91.85546875" style="78" customWidth="1"/>
    <col min="11010" max="11010" width="21.28515625" style="78" customWidth="1"/>
    <col min="11011" max="11011" width="20" style="78" customWidth="1"/>
    <col min="11012" max="11012" width="17" style="78" customWidth="1"/>
    <col min="11013" max="11013" width="19" style="78" customWidth="1"/>
    <col min="11014" max="11014" width="17.28515625" style="78" customWidth="1"/>
    <col min="11015" max="11015" width="15" style="78" customWidth="1"/>
    <col min="11016" max="11016" width="17.140625" style="78" customWidth="1"/>
    <col min="11017" max="11017" width="16.42578125" style="78" customWidth="1"/>
    <col min="11018" max="11018" width="16.5703125" style="78" customWidth="1"/>
    <col min="11019" max="11019" width="20.140625" style="78" customWidth="1"/>
    <col min="11020" max="11020" width="17" style="78" customWidth="1"/>
    <col min="11021" max="11021" width="16.42578125" style="78" customWidth="1"/>
    <col min="11022" max="11022" width="19.140625" style="78" customWidth="1"/>
    <col min="11023" max="11023" width="20.140625" style="78" customWidth="1"/>
    <col min="11024" max="11024" width="17" style="78" customWidth="1"/>
    <col min="11025" max="11026" width="10.7109375" style="78" customWidth="1"/>
    <col min="11027" max="11027" width="9.140625" style="78"/>
    <col min="11028" max="11028" width="12.85546875" style="78" customWidth="1"/>
    <col min="11029" max="11029" width="23.42578125" style="78" customWidth="1"/>
    <col min="11030" max="11031" width="9.140625" style="78"/>
    <col min="11032" max="11032" width="10.5703125" style="78" bestFit="1" customWidth="1"/>
    <col min="11033" max="11033" width="11.28515625" style="78" customWidth="1"/>
    <col min="11034" max="11264" width="9.140625" style="78"/>
    <col min="11265" max="11265" width="91.85546875" style="78" customWidth="1"/>
    <col min="11266" max="11266" width="21.28515625" style="78" customWidth="1"/>
    <col min="11267" max="11267" width="20" style="78" customWidth="1"/>
    <col min="11268" max="11268" width="17" style="78" customWidth="1"/>
    <col min="11269" max="11269" width="19" style="78" customWidth="1"/>
    <col min="11270" max="11270" width="17.28515625" style="78" customWidth="1"/>
    <col min="11271" max="11271" width="15" style="78" customWidth="1"/>
    <col min="11272" max="11272" width="17.140625" style="78" customWidth="1"/>
    <col min="11273" max="11273" width="16.42578125" style="78" customWidth="1"/>
    <col min="11274" max="11274" width="16.5703125" style="78" customWidth="1"/>
    <col min="11275" max="11275" width="20.140625" style="78" customWidth="1"/>
    <col min="11276" max="11276" width="17" style="78" customWidth="1"/>
    <col min="11277" max="11277" width="16.42578125" style="78" customWidth="1"/>
    <col min="11278" max="11278" width="19.140625" style="78" customWidth="1"/>
    <col min="11279" max="11279" width="20.140625" style="78" customWidth="1"/>
    <col min="11280" max="11280" width="17" style="78" customWidth="1"/>
    <col min="11281" max="11282" width="10.7109375" style="78" customWidth="1"/>
    <col min="11283" max="11283" width="9.140625" style="78"/>
    <col min="11284" max="11284" width="12.85546875" style="78" customWidth="1"/>
    <col min="11285" max="11285" width="23.42578125" style="78" customWidth="1"/>
    <col min="11286" max="11287" width="9.140625" style="78"/>
    <col min="11288" max="11288" width="10.5703125" style="78" bestFit="1" customWidth="1"/>
    <col min="11289" max="11289" width="11.28515625" style="78" customWidth="1"/>
    <col min="11290" max="11520" width="9.140625" style="78"/>
    <col min="11521" max="11521" width="91.85546875" style="78" customWidth="1"/>
    <col min="11522" max="11522" width="21.28515625" style="78" customWidth="1"/>
    <col min="11523" max="11523" width="20" style="78" customWidth="1"/>
    <col min="11524" max="11524" width="17" style="78" customWidth="1"/>
    <col min="11525" max="11525" width="19" style="78" customWidth="1"/>
    <col min="11526" max="11526" width="17.28515625" style="78" customWidth="1"/>
    <col min="11527" max="11527" width="15" style="78" customWidth="1"/>
    <col min="11528" max="11528" width="17.140625" style="78" customWidth="1"/>
    <col min="11529" max="11529" width="16.42578125" style="78" customWidth="1"/>
    <col min="11530" max="11530" width="16.5703125" style="78" customWidth="1"/>
    <col min="11531" max="11531" width="20.140625" style="78" customWidth="1"/>
    <col min="11532" max="11532" width="17" style="78" customWidth="1"/>
    <col min="11533" max="11533" width="16.42578125" style="78" customWidth="1"/>
    <col min="11534" max="11534" width="19.140625" style="78" customWidth="1"/>
    <col min="11535" max="11535" width="20.140625" style="78" customWidth="1"/>
    <col min="11536" max="11536" width="17" style="78" customWidth="1"/>
    <col min="11537" max="11538" width="10.7109375" style="78" customWidth="1"/>
    <col min="11539" max="11539" width="9.140625" style="78"/>
    <col min="11540" max="11540" width="12.85546875" style="78" customWidth="1"/>
    <col min="11541" max="11541" width="23.42578125" style="78" customWidth="1"/>
    <col min="11542" max="11543" width="9.140625" style="78"/>
    <col min="11544" max="11544" width="10.5703125" style="78" bestFit="1" customWidth="1"/>
    <col min="11545" max="11545" width="11.28515625" style="78" customWidth="1"/>
    <col min="11546" max="11776" width="9.140625" style="78"/>
    <col min="11777" max="11777" width="91.85546875" style="78" customWidth="1"/>
    <col min="11778" max="11778" width="21.28515625" style="78" customWidth="1"/>
    <col min="11779" max="11779" width="20" style="78" customWidth="1"/>
    <col min="11780" max="11780" width="17" style="78" customWidth="1"/>
    <col min="11781" max="11781" width="19" style="78" customWidth="1"/>
    <col min="11782" max="11782" width="17.28515625" style="78" customWidth="1"/>
    <col min="11783" max="11783" width="15" style="78" customWidth="1"/>
    <col min="11784" max="11784" width="17.140625" style="78" customWidth="1"/>
    <col min="11785" max="11785" width="16.42578125" style="78" customWidth="1"/>
    <col min="11786" max="11786" width="16.5703125" style="78" customWidth="1"/>
    <col min="11787" max="11787" width="20.140625" style="78" customWidth="1"/>
    <col min="11788" max="11788" width="17" style="78" customWidth="1"/>
    <col min="11789" max="11789" width="16.42578125" style="78" customWidth="1"/>
    <col min="11790" max="11790" width="19.140625" style="78" customWidth="1"/>
    <col min="11791" max="11791" width="20.140625" style="78" customWidth="1"/>
    <col min="11792" max="11792" width="17" style="78" customWidth="1"/>
    <col min="11793" max="11794" width="10.7109375" style="78" customWidth="1"/>
    <col min="11795" max="11795" width="9.140625" style="78"/>
    <col min="11796" max="11796" width="12.85546875" style="78" customWidth="1"/>
    <col min="11797" max="11797" width="23.42578125" style="78" customWidth="1"/>
    <col min="11798" max="11799" width="9.140625" style="78"/>
    <col min="11800" max="11800" width="10.5703125" style="78" bestFit="1" customWidth="1"/>
    <col min="11801" max="11801" width="11.28515625" style="78" customWidth="1"/>
    <col min="11802" max="12032" width="9.140625" style="78"/>
    <col min="12033" max="12033" width="91.85546875" style="78" customWidth="1"/>
    <col min="12034" max="12034" width="21.28515625" style="78" customWidth="1"/>
    <col min="12035" max="12035" width="20" style="78" customWidth="1"/>
    <col min="12036" max="12036" width="17" style="78" customWidth="1"/>
    <col min="12037" max="12037" width="19" style="78" customWidth="1"/>
    <col min="12038" max="12038" width="17.28515625" style="78" customWidth="1"/>
    <col min="12039" max="12039" width="15" style="78" customWidth="1"/>
    <col min="12040" max="12040" width="17.140625" style="78" customWidth="1"/>
    <col min="12041" max="12041" width="16.42578125" style="78" customWidth="1"/>
    <col min="12042" max="12042" width="16.5703125" style="78" customWidth="1"/>
    <col min="12043" max="12043" width="20.140625" style="78" customWidth="1"/>
    <col min="12044" max="12044" width="17" style="78" customWidth="1"/>
    <col min="12045" max="12045" width="16.42578125" style="78" customWidth="1"/>
    <col min="12046" max="12046" width="19.140625" style="78" customWidth="1"/>
    <col min="12047" max="12047" width="20.140625" style="78" customWidth="1"/>
    <col min="12048" max="12048" width="17" style="78" customWidth="1"/>
    <col min="12049" max="12050" width="10.7109375" style="78" customWidth="1"/>
    <col min="12051" max="12051" width="9.140625" style="78"/>
    <col min="12052" max="12052" width="12.85546875" style="78" customWidth="1"/>
    <col min="12053" max="12053" width="23.42578125" style="78" customWidth="1"/>
    <col min="12054" max="12055" width="9.140625" style="78"/>
    <col min="12056" max="12056" width="10.5703125" style="78" bestFit="1" customWidth="1"/>
    <col min="12057" max="12057" width="11.28515625" style="78" customWidth="1"/>
    <col min="12058" max="12288" width="9.140625" style="78"/>
    <col min="12289" max="12289" width="91.85546875" style="78" customWidth="1"/>
    <col min="12290" max="12290" width="21.28515625" style="78" customWidth="1"/>
    <col min="12291" max="12291" width="20" style="78" customWidth="1"/>
    <col min="12292" max="12292" width="17" style="78" customWidth="1"/>
    <col min="12293" max="12293" width="19" style="78" customWidth="1"/>
    <col min="12294" max="12294" width="17.28515625" style="78" customWidth="1"/>
    <col min="12295" max="12295" width="15" style="78" customWidth="1"/>
    <col min="12296" max="12296" width="17.140625" style="78" customWidth="1"/>
    <col min="12297" max="12297" width="16.42578125" style="78" customWidth="1"/>
    <col min="12298" max="12298" width="16.5703125" style="78" customWidth="1"/>
    <col min="12299" max="12299" width="20.140625" style="78" customWidth="1"/>
    <col min="12300" max="12300" width="17" style="78" customWidth="1"/>
    <col min="12301" max="12301" width="16.42578125" style="78" customWidth="1"/>
    <col min="12302" max="12302" width="19.140625" style="78" customWidth="1"/>
    <col min="12303" max="12303" width="20.140625" style="78" customWidth="1"/>
    <col min="12304" max="12304" width="17" style="78" customWidth="1"/>
    <col min="12305" max="12306" width="10.7109375" style="78" customWidth="1"/>
    <col min="12307" max="12307" width="9.140625" style="78"/>
    <col min="12308" max="12308" width="12.85546875" style="78" customWidth="1"/>
    <col min="12309" max="12309" width="23.42578125" style="78" customWidth="1"/>
    <col min="12310" max="12311" width="9.140625" style="78"/>
    <col min="12312" max="12312" width="10.5703125" style="78" bestFit="1" customWidth="1"/>
    <col min="12313" max="12313" width="11.28515625" style="78" customWidth="1"/>
    <col min="12314" max="12544" width="9.140625" style="78"/>
    <col min="12545" max="12545" width="91.85546875" style="78" customWidth="1"/>
    <col min="12546" max="12546" width="21.28515625" style="78" customWidth="1"/>
    <col min="12547" max="12547" width="20" style="78" customWidth="1"/>
    <col min="12548" max="12548" width="17" style="78" customWidth="1"/>
    <col min="12549" max="12549" width="19" style="78" customWidth="1"/>
    <col min="12550" max="12550" width="17.28515625" style="78" customWidth="1"/>
    <col min="12551" max="12551" width="15" style="78" customWidth="1"/>
    <col min="12552" max="12552" width="17.140625" style="78" customWidth="1"/>
    <col min="12553" max="12553" width="16.42578125" style="78" customWidth="1"/>
    <col min="12554" max="12554" width="16.5703125" style="78" customWidth="1"/>
    <col min="12555" max="12555" width="20.140625" style="78" customWidth="1"/>
    <col min="12556" max="12556" width="17" style="78" customWidth="1"/>
    <col min="12557" max="12557" width="16.42578125" style="78" customWidth="1"/>
    <col min="12558" max="12558" width="19.140625" style="78" customWidth="1"/>
    <col min="12559" max="12559" width="20.140625" style="78" customWidth="1"/>
    <col min="12560" max="12560" width="17" style="78" customWidth="1"/>
    <col min="12561" max="12562" width="10.7109375" style="78" customWidth="1"/>
    <col min="12563" max="12563" width="9.140625" style="78"/>
    <col min="12564" max="12564" width="12.85546875" style="78" customWidth="1"/>
    <col min="12565" max="12565" width="23.42578125" style="78" customWidth="1"/>
    <col min="12566" max="12567" width="9.140625" style="78"/>
    <col min="12568" max="12568" width="10.5703125" style="78" bestFit="1" customWidth="1"/>
    <col min="12569" max="12569" width="11.28515625" style="78" customWidth="1"/>
    <col min="12570" max="12800" width="9.140625" style="78"/>
    <col min="12801" max="12801" width="91.85546875" style="78" customWidth="1"/>
    <col min="12802" max="12802" width="21.28515625" style="78" customWidth="1"/>
    <col min="12803" max="12803" width="20" style="78" customWidth="1"/>
    <col min="12804" max="12804" width="17" style="78" customWidth="1"/>
    <col min="12805" max="12805" width="19" style="78" customWidth="1"/>
    <col min="12806" max="12806" width="17.28515625" style="78" customWidth="1"/>
    <col min="12807" max="12807" width="15" style="78" customWidth="1"/>
    <col min="12808" max="12808" width="17.140625" style="78" customWidth="1"/>
    <col min="12809" max="12809" width="16.42578125" style="78" customWidth="1"/>
    <col min="12810" max="12810" width="16.5703125" style="78" customWidth="1"/>
    <col min="12811" max="12811" width="20.140625" style="78" customWidth="1"/>
    <col min="12812" max="12812" width="17" style="78" customWidth="1"/>
    <col min="12813" max="12813" width="16.42578125" style="78" customWidth="1"/>
    <col min="12814" max="12814" width="19.140625" style="78" customWidth="1"/>
    <col min="12815" max="12815" width="20.140625" style="78" customWidth="1"/>
    <col min="12816" max="12816" width="17" style="78" customWidth="1"/>
    <col min="12817" max="12818" width="10.7109375" style="78" customWidth="1"/>
    <col min="12819" max="12819" width="9.140625" style="78"/>
    <col min="12820" max="12820" width="12.85546875" style="78" customWidth="1"/>
    <col min="12821" max="12821" width="23.42578125" style="78" customWidth="1"/>
    <col min="12822" max="12823" width="9.140625" style="78"/>
    <col min="12824" max="12824" width="10.5703125" style="78" bestFit="1" customWidth="1"/>
    <col min="12825" max="12825" width="11.28515625" style="78" customWidth="1"/>
    <col min="12826" max="13056" width="9.140625" style="78"/>
    <col min="13057" max="13057" width="91.85546875" style="78" customWidth="1"/>
    <col min="13058" max="13058" width="21.28515625" style="78" customWidth="1"/>
    <col min="13059" max="13059" width="20" style="78" customWidth="1"/>
    <col min="13060" max="13060" width="17" style="78" customWidth="1"/>
    <col min="13061" max="13061" width="19" style="78" customWidth="1"/>
    <col min="13062" max="13062" width="17.28515625" style="78" customWidth="1"/>
    <col min="13063" max="13063" width="15" style="78" customWidth="1"/>
    <col min="13064" max="13064" width="17.140625" style="78" customWidth="1"/>
    <col min="13065" max="13065" width="16.42578125" style="78" customWidth="1"/>
    <col min="13066" max="13066" width="16.5703125" style="78" customWidth="1"/>
    <col min="13067" max="13067" width="20.140625" style="78" customWidth="1"/>
    <col min="13068" max="13068" width="17" style="78" customWidth="1"/>
    <col min="13069" max="13069" width="16.42578125" style="78" customWidth="1"/>
    <col min="13070" max="13070" width="19.140625" style="78" customWidth="1"/>
    <col min="13071" max="13071" width="20.140625" style="78" customWidth="1"/>
    <col min="13072" max="13072" width="17" style="78" customWidth="1"/>
    <col min="13073" max="13074" width="10.7109375" style="78" customWidth="1"/>
    <col min="13075" max="13075" width="9.140625" style="78"/>
    <col min="13076" max="13076" width="12.85546875" style="78" customWidth="1"/>
    <col min="13077" max="13077" width="23.42578125" style="78" customWidth="1"/>
    <col min="13078" max="13079" width="9.140625" style="78"/>
    <col min="13080" max="13080" width="10.5703125" style="78" bestFit="1" customWidth="1"/>
    <col min="13081" max="13081" width="11.28515625" style="78" customWidth="1"/>
    <col min="13082" max="13312" width="9.140625" style="78"/>
    <col min="13313" max="13313" width="91.85546875" style="78" customWidth="1"/>
    <col min="13314" max="13314" width="21.28515625" style="78" customWidth="1"/>
    <col min="13315" max="13315" width="20" style="78" customWidth="1"/>
    <col min="13316" max="13316" width="17" style="78" customWidth="1"/>
    <col min="13317" max="13317" width="19" style="78" customWidth="1"/>
    <col min="13318" max="13318" width="17.28515625" style="78" customWidth="1"/>
    <col min="13319" max="13319" width="15" style="78" customWidth="1"/>
    <col min="13320" max="13320" width="17.140625" style="78" customWidth="1"/>
    <col min="13321" max="13321" width="16.42578125" style="78" customWidth="1"/>
    <col min="13322" max="13322" width="16.5703125" style="78" customWidth="1"/>
    <col min="13323" max="13323" width="20.140625" style="78" customWidth="1"/>
    <col min="13324" max="13324" width="17" style="78" customWidth="1"/>
    <col min="13325" max="13325" width="16.42578125" style="78" customWidth="1"/>
    <col min="13326" max="13326" width="19.140625" style="78" customWidth="1"/>
    <col min="13327" max="13327" width="20.140625" style="78" customWidth="1"/>
    <col min="13328" max="13328" width="17" style="78" customWidth="1"/>
    <col min="13329" max="13330" width="10.7109375" style="78" customWidth="1"/>
    <col min="13331" max="13331" width="9.140625" style="78"/>
    <col min="13332" max="13332" width="12.85546875" style="78" customWidth="1"/>
    <col min="13333" max="13333" width="23.42578125" style="78" customWidth="1"/>
    <col min="13334" max="13335" width="9.140625" style="78"/>
    <col min="13336" max="13336" width="10.5703125" style="78" bestFit="1" customWidth="1"/>
    <col min="13337" max="13337" width="11.28515625" style="78" customWidth="1"/>
    <col min="13338" max="13568" width="9.140625" style="78"/>
    <col min="13569" max="13569" width="91.85546875" style="78" customWidth="1"/>
    <col min="13570" max="13570" width="21.28515625" style="78" customWidth="1"/>
    <col min="13571" max="13571" width="20" style="78" customWidth="1"/>
    <col min="13572" max="13572" width="17" style="78" customWidth="1"/>
    <col min="13573" max="13573" width="19" style="78" customWidth="1"/>
    <col min="13574" max="13574" width="17.28515625" style="78" customWidth="1"/>
    <col min="13575" max="13575" width="15" style="78" customWidth="1"/>
    <col min="13576" max="13576" width="17.140625" style="78" customWidth="1"/>
    <col min="13577" max="13577" width="16.42578125" style="78" customWidth="1"/>
    <col min="13578" max="13578" width="16.5703125" style="78" customWidth="1"/>
    <col min="13579" max="13579" width="20.140625" style="78" customWidth="1"/>
    <col min="13580" max="13580" width="17" style="78" customWidth="1"/>
    <col min="13581" max="13581" width="16.42578125" style="78" customWidth="1"/>
    <col min="13582" max="13582" width="19.140625" style="78" customWidth="1"/>
    <col min="13583" max="13583" width="20.140625" style="78" customWidth="1"/>
    <col min="13584" max="13584" width="17" style="78" customWidth="1"/>
    <col min="13585" max="13586" width="10.7109375" style="78" customWidth="1"/>
    <col min="13587" max="13587" width="9.140625" style="78"/>
    <col min="13588" max="13588" width="12.85546875" style="78" customWidth="1"/>
    <col min="13589" max="13589" width="23.42578125" style="78" customWidth="1"/>
    <col min="13590" max="13591" width="9.140625" style="78"/>
    <col min="13592" max="13592" width="10.5703125" style="78" bestFit="1" customWidth="1"/>
    <col min="13593" max="13593" width="11.28515625" style="78" customWidth="1"/>
    <col min="13594" max="13824" width="9.140625" style="78"/>
    <col min="13825" max="13825" width="91.85546875" style="78" customWidth="1"/>
    <col min="13826" max="13826" width="21.28515625" style="78" customWidth="1"/>
    <col min="13827" max="13827" width="20" style="78" customWidth="1"/>
    <col min="13828" max="13828" width="17" style="78" customWidth="1"/>
    <col min="13829" max="13829" width="19" style="78" customWidth="1"/>
    <col min="13830" max="13830" width="17.28515625" style="78" customWidth="1"/>
    <col min="13831" max="13831" width="15" style="78" customWidth="1"/>
    <col min="13832" max="13832" width="17.140625" style="78" customWidth="1"/>
    <col min="13833" max="13833" width="16.42578125" style="78" customWidth="1"/>
    <col min="13834" max="13834" width="16.5703125" style="78" customWidth="1"/>
    <col min="13835" max="13835" width="20.140625" style="78" customWidth="1"/>
    <col min="13836" max="13836" width="17" style="78" customWidth="1"/>
    <col min="13837" max="13837" width="16.42578125" style="78" customWidth="1"/>
    <col min="13838" max="13838" width="19.140625" style="78" customWidth="1"/>
    <col min="13839" max="13839" width="20.140625" style="78" customWidth="1"/>
    <col min="13840" max="13840" width="17" style="78" customWidth="1"/>
    <col min="13841" max="13842" width="10.7109375" style="78" customWidth="1"/>
    <col min="13843" max="13843" width="9.140625" style="78"/>
    <col min="13844" max="13844" width="12.85546875" style="78" customWidth="1"/>
    <col min="13845" max="13845" width="23.42578125" style="78" customWidth="1"/>
    <col min="13846" max="13847" width="9.140625" style="78"/>
    <col min="13848" max="13848" width="10.5703125" style="78" bestFit="1" customWidth="1"/>
    <col min="13849" max="13849" width="11.28515625" style="78" customWidth="1"/>
    <col min="13850" max="14080" width="9.140625" style="78"/>
    <col min="14081" max="14081" width="91.85546875" style="78" customWidth="1"/>
    <col min="14082" max="14082" width="21.28515625" style="78" customWidth="1"/>
    <col min="14083" max="14083" width="20" style="78" customWidth="1"/>
    <col min="14084" max="14084" width="17" style="78" customWidth="1"/>
    <col min="14085" max="14085" width="19" style="78" customWidth="1"/>
    <col min="14086" max="14086" width="17.28515625" style="78" customWidth="1"/>
    <col min="14087" max="14087" width="15" style="78" customWidth="1"/>
    <col min="14088" max="14088" width="17.140625" style="78" customWidth="1"/>
    <col min="14089" max="14089" width="16.42578125" style="78" customWidth="1"/>
    <col min="14090" max="14090" width="16.5703125" style="78" customWidth="1"/>
    <col min="14091" max="14091" width="20.140625" style="78" customWidth="1"/>
    <col min="14092" max="14092" width="17" style="78" customWidth="1"/>
    <col min="14093" max="14093" width="16.42578125" style="78" customWidth="1"/>
    <col min="14094" max="14094" width="19.140625" style="78" customWidth="1"/>
    <col min="14095" max="14095" width="20.140625" style="78" customWidth="1"/>
    <col min="14096" max="14096" width="17" style="78" customWidth="1"/>
    <col min="14097" max="14098" width="10.7109375" style="78" customWidth="1"/>
    <col min="14099" max="14099" width="9.140625" style="78"/>
    <col min="14100" max="14100" width="12.85546875" style="78" customWidth="1"/>
    <col min="14101" max="14101" width="23.42578125" style="78" customWidth="1"/>
    <col min="14102" max="14103" width="9.140625" style="78"/>
    <col min="14104" max="14104" width="10.5703125" style="78" bestFit="1" customWidth="1"/>
    <col min="14105" max="14105" width="11.28515625" style="78" customWidth="1"/>
    <col min="14106" max="14336" width="9.140625" style="78"/>
    <col min="14337" max="14337" width="91.85546875" style="78" customWidth="1"/>
    <col min="14338" max="14338" width="21.28515625" style="78" customWidth="1"/>
    <col min="14339" max="14339" width="20" style="78" customWidth="1"/>
    <col min="14340" max="14340" width="17" style="78" customWidth="1"/>
    <col min="14341" max="14341" width="19" style="78" customWidth="1"/>
    <col min="14342" max="14342" width="17.28515625" style="78" customWidth="1"/>
    <col min="14343" max="14343" width="15" style="78" customWidth="1"/>
    <col min="14344" max="14344" width="17.140625" style="78" customWidth="1"/>
    <col min="14345" max="14345" width="16.42578125" style="78" customWidth="1"/>
    <col min="14346" max="14346" width="16.5703125" style="78" customWidth="1"/>
    <col min="14347" max="14347" width="20.140625" style="78" customWidth="1"/>
    <col min="14348" max="14348" width="17" style="78" customWidth="1"/>
    <col min="14349" max="14349" width="16.42578125" style="78" customWidth="1"/>
    <col min="14350" max="14350" width="19.140625" style="78" customWidth="1"/>
    <col min="14351" max="14351" width="20.140625" style="78" customWidth="1"/>
    <col min="14352" max="14352" width="17" style="78" customWidth="1"/>
    <col min="14353" max="14354" width="10.7109375" style="78" customWidth="1"/>
    <col min="14355" max="14355" width="9.140625" style="78"/>
    <col min="14356" max="14356" width="12.85546875" style="78" customWidth="1"/>
    <col min="14357" max="14357" width="23.42578125" style="78" customWidth="1"/>
    <col min="14358" max="14359" width="9.140625" style="78"/>
    <col min="14360" max="14360" width="10.5703125" style="78" bestFit="1" customWidth="1"/>
    <col min="14361" max="14361" width="11.28515625" style="78" customWidth="1"/>
    <col min="14362" max="14592" width="9.140625" style="78"/>
    <col min="14593" max="14593" width="91.85546875" style="78" customWidth="1"/>
    <col min="14594" max="14594" width="21.28515625" style="78" customWidth="1"/>
    <col min="14595" max="14595" width="20" style="78" customWidth="1"/>
    <col min="14596" max="14596" width="17" style="78" customWidth="1"/>
    <col min="14597" max="14597" width="19" style="78" customWidth="1"/>
    <col min="14598" max="14598" width="17.28515625" style="78" customWidth="1"/>
    <col min="14599" max="14599" width="15" style="78" customWidth="1"/>
    <col min="14600" max="14600" width="17.140625" style="78" customWidth="1"/>
    <col min="14601" max="14601" width="16.42578125" style="78" customWidth="1"/>
    <col min="14602" max="14602" width="16.5703125" style="78" customWidth="1"/>
    <col min="14603" max="14603" width="20.140625" style="78" customWidth="1"/>
    <col min="14604" max="14604" width="17" style="78" customWidth="1"/>
    <col min="14605" max="14605" width="16.42578125" style="78" customWidth="1"/>
    <col min="14606" max="14606" width="19.140625" style="78" customWidth="1"/>
    <col min="14607" max="14607" width="20.140625" style="78" customWidth="1"/>
    <col min="14608" max="14608" width="17" style="78" customWidth="1"/>
    <col min="14609" max="14610" width="10.7109375" style="78" customWidth="1"/>
    <col min="14611" max="14611" width="9.140625" style="78"/>
    <col min="14612" max="14612" width="12.85546875" style="78" customWidth="1"/>
    <col min="14613" max="14613" width="23.42578125" style="78" customWidth="1"/>
    <col min="14614" max="14615" width="9.140625" style="78"/>
    <col min="14616" max="14616" width="10.5703125" style="78" bestFit="1" customWidth="1"/>
    <col min="14617" max="14617" width="11.28515625" style="78" customWidth="1"/>
    <col min="14618" max="14848" width="9.140625" style="78"/>
    <col min="14849" max="14849" width="91.85546875" style="78" customWidth="1"/>
    <col min="14850" max="14850" width="21.28515625" style="78" customWidth="1"/>
    <col min="14851" max="14851" width="20" style="78" customWidth="1"/>
    <col min="14852" max="14852" width="17" style="78" customWidth="1"/>
    <col min="14853" max="14853" width="19" style="78" customWidth="1"/>
    <col min="14854" max="14854" width="17.28515625" style="78" customWidth="1"/>
    <col min="14855" max="14855" width="15" style="78" customWidth="1"/>
    <col min="14856" max="14856" width="17.140625" style="78" customWidth="1"/>
    <col min="14857" max="14857" width="16.42578125" style="78" customWidth="1"/>
    <col min="14858" max="14858" width="16.5703125" style="78" customWidth="1"/>
    <col min="14859" max="14859" width="20.140625" style="78" customWidth="1"/>
    <col min="14860" max="14860" width="17" style="78" customWidth="1"/>
    <col min="14861" max="14861" width="16.42578125" style="78" customWidth="1"/>
    <col min="14862" max="14862" width="19.140625" style="78" customWidth="1"/>
    <col min="14863" max="14863" width="20.140625" style="78" customWidth="1"/>
    <col min="14864" max="14864" width="17" style="78" customWidth="1"/>
    <col min="14865" max="14866" width="10.7109375" style="78" customWidth="1"/>
    <col min="14867" max="14867" width="9.140625" style="78"/>
    <col min="14868" max="14868" width="12.85546875" style="78" customWidth="1"/>
    <col min="14869" max="14869" width="23.42578125" style="78" customWidth="1"/>
    <col min="14870" max="14871" width="9.140625" style="78"/>
    <col min="14872" max="14872" width="10.5703125" style="78" bestFit="1" customWidth="1"/>
    <col min="14873" max="14873" width="11.28515625" style="78" customWidth="1"/>
    <col min="14874" max="15104" width="9.140625" style="78"/>
    <col min="15105" max="15105" width="91.85546875" style="78" customWidth="1"/>
    <col min="15106" max="15106" width="21.28515625" style="78" customWidth="1"/>
    <col min="15107" max="15107" width="20" style="78" customWidth="1"/>
    <col min="15108" max="15108" width="17" style="78" customWidth="1"/>
    <col min="15109" max="15109" width="19" style="78" customWidth="1"/>
    <col min="15110" max="15110" width="17.28515625" style="78" customWidth="1"/>
    <col min="15111" max="15111" width="15" style="78" customWidth="1"/>
    <col min="15112" max="15112" width="17.140625" style="78" customWidth="1"/>
    <col min="15113" max="15113" width="16.42578125" style="78" customWidth="1"/>
    <col min="15114" max="15114" width="16.5703125" style="78" customWidth="1"/>
    <col min="15115" max="15115" width="20.140625" style="78" customWidth="1"/>
    <col min="15116" max="15116" width="17" style="78" customWidth="1"/>
    <col min="15117" max="15117" width="16.42578125" style="78" customWidth="1"/>
    <col min="15118" max="15118" width="19.140625" style="78" customWidth="1"/>
    <col min="15119" max="15119" width="20.140625" style="78" customWidth="1"/>
    <col min="15120" max="15120" width="17" style="78" customWidth="1"/>
    <col min="15121" max="15122" width="10.7109375" style="78" customWidth="1"/>
    <col min="15123" max="15123" width="9.140625" style="78"/>
    <col min="15124" max="15124" width="12.85546875" style="78" customWidth="1"/>
    <col min="15125" max="15125" width="23.42578125" style="78" customWidth="1"/>
    <col min="15126" max="15127" width="9.140625" style="78"/>
    <col min="15128" max="15128" width="10.5703125" style="78" bestFit="1" customWidth="1"/>
    <col min="15129" max="15129" width="11.28515625" style="78" customWidth="1"/>
    <col min="15130" max="15360" width="9.140625" style="78"/>
    <col min="15361" max="15361" width="91.85546875" style="78" customWidth="1"/>
    <col min="15362" max="15362" width="21.28515625" style="78" customWidth="1"/>
    <col min="15363" max="15363" width="20" style="78" customWidth="1"/>
    <col min="15364" max="15364" width="17" style="78" customWidth="1"/>
    <col min="15365" max="15365" width="19" style="78" customWidth="1"/>
    <col min="15366" max="15366" width="17.28515625" style="78" customWidth="1"/>
    <col min="15367" max="15367" width="15" style="78" customWidth="1"/>
    <col min="15368" max="15368" width="17.140625" style="78" customWidth="1"/>
    <col min="15369" max="15369" width="16.42578125" style="78" customWidth="1"/>
    <col min="15370" max="15370" width="16.5703125" style="78" customWidth="1"/>
    <col min="15371" max="15371" width="20.140625" style="78" customWidth="1"/>
    <col min="15372" max="15372" width="17" style="78" customWidth="1"/>
    <col min="15373" max="15373" width="16.42578125" style="78" customWidth="1"/>
    <col min="15374" max="15374" width="19.140625" style="78" customWidth="1"/>
    <col min="15375" max="15375" width="20.140625" style="78" customWidth="1"/>
    <col min="15376" max="15376" width="17" style="78" customWidth="1"/>
    <col min="15377" max="15378" width="10.7109375" style="78" customWidth="1"/>
    <col min="15379" max="15379" width="9.140625" style="78"/>
    <col min="15380" max="15380" width="12.85546875" style="78" customWidth="1"/>
    <col min="15381" max="15381" width="23.42578125" style="78" customWidth="1"/>
    <col min="15382" max="15383" width="9.140625" style="78"/>
    <col min="15384" max="15384" width="10.5703125" style="78" bestFit="1" customWidth="1"/>
    <col min="15385" max="15385" width="11.28515625" style="78" customWidth="1"/>
    <col min="15386" max="15616" width="9.140625" style="78"/>
    <col min="15617" max="15617" width="91.85546875" style="78" customWidth="1"/>
    <col min="15618" max="15618" width="21.28515625" style="78" customWidth="1"/>
    <col min="15619" max="15619" width="20" style="78" customWidth="1"/>
    <col min="15620" max="15620" width="17" style="78" customWidth="1"/>
    <col min="15621" max="15621" width="19" style="78" customWidth="1"/>
    <col min="15622" max="15622" width="17.28515625" style="78" customWidth="1"/>
    <col min="15623" max="15623" width="15" style="78" customWidth="1"/>
    <col min="15624" max="15624" width="17.140625" style="78" customWidth="1"/>
    <col min="15625" max="15625" width="16.42578125" style="78" customWidth="1"/>
    <col min="15626" max="15626" width="16.5703125" style="78" customWidth="1"/>
    <col min="15627" max="15627" width="20.140625" style="78" customWidth="1"/>
    <col min="15628" max="15628" width="17" style="78" customWidth="1"/>
    <col min="15629" max="15629" width="16.42578125" style="78" customWidth="1"/>
    <col min="15630" max="15630" width="19.140625" style="78" customWidth="1"/>
    <col min="15631" max="15631" width="20.140625" style="78" customWidth="1"/>
    <col min="15632" max="15632" width="17" style="78" customWidth="1"/>
    <col min="15633" max="15634" width="10.7109375" style="78" customWidth="1"/>
    <col min="15635" max="15635" width="9.140625" style="78"/>
    <col min="15636" max="15636" width="12.85546875" style="78" customWidth="1"/>
    <col min="15637" max="15637" width="23.42578125" style="78" customWidth="1"/>
    <col min="15638" max="15639" width="9.140625" style="78"/>
    <col min="15640" max="15640" width="10.5703125" style="78" bestFit="1" customWidth="1"/>
    <col min="15641" max="15641" width="11.28515625" style="78" customWidth="1"/>
    <col min="15642" max="15872" width="9.140625" style="78"/>
    <col min="15873" max="15873" width="91.85546875" style="78" customWidth="1"/>
    <col min="15874" max="15874" width="21.28515625" style="78" customWidth="1"/>
    <col min="15875" max="15875" width="20" style="78" customWidth="1"/>
    <col min="15876" max="15876" width="17" style="78" customWidth="1"/>
    <col min="15877" max="15877" width="19" style="78" customWidth="1"/>
    <col min="15878" max="15878" width="17.28515625" style="78" customWidth="1"/>
    <col min="15879" max="15879" width="15" style="78" customWidth="1"/>
    <col min="15880" max="15880" width="17.140625" style="78" customWidth="1"/>
    <col min="15881" max="15881" width="16.42578125" style="78" customWidth="1"/>
    <col min="15882" max="15882" width="16.5703125" style="78" customWidth="1"/>
    <col min="15883" max="15883" width="20.140625" style="78" customWidth="1"/>
    <col min="15884" max="15884" width="17" style="78" customWidth="1"/>
    <col min="15885" max="15885" width="16.42578125" style="78" customWidth="1"/>
    <col min="15886" max="15886" width="19.140625" style="78" customWidth="1"/>
    <col min="15887" max="15887" width="20.140625" style="78" customWidth="1"/>
    <col min="15888" max="15888" width="17" style="78" customWidth="1"/>
    <col min="15889" max="15890" width="10.7109375" style="78" customWidth="1"/>
    <col min="15891" max="15891" width="9.140625" style="78"/>
    <col min="15892" max="15892" width="12.85546875" style="78" customWidth="1"/>
    <col min="15893" max="15893" width="23.42578125" style="78" customWidth="1"/>
    <col min="15894" max="15895" width="9.140625" style="78"/>
    <col min="15896" max="15896" width="10.5703125" style="78" bestFit="1" customWidth="1"/>
    <col min="15897" max="15897" width="11.28515625" style="78" customWidth="1"/>
    <col min="15898" max="16128" width="9.140625" style="78"/>
    <col min="16129" max="16129" width="91.85546875" style="78" customWidth="1"/>
    <col min="16130" max="16130" width="21.28515625" style="78" customWidth="1"/>
    <col min="16131" max="16131" width="20" style="78" customWidth="1"/>
    <col min="16132" max="16132" width="17" style="78" customWidth="1"/>
    <col min="16133" max="16133" width="19" style="78" customWidth="1"/>
    <col min="16134" max="16134" width="17.28515625" style="78" customWidth="1"/>
    <col min="16135" max="16135" width="15" style="78" customWidth="1"/>
    <col min="16136" max="16136" width="17.140625" style="78" customWidth="1"/>
    <col min="16137" max="16137" width="16.42578125" style="78" customWidth="1"/>
    <col min="16138" max="16138" width="16.5703125" style="78" customWidth="1"/>
    <col min="16139" max="16139" width="20.140625" style="78" customWidth="1"/>
    <col min="16140" max="16140" width="17" style="78" customWidth="1"/>
    <col min="16141" max="16141" width="16.42578125" style="78" customWidth="1"/>
    <col min="16142" max="16142" width="19.140625" style="78" customWidth="1"/>
    <col min="16143" max="16143" width="20.140625" style="78" customWidth="1"/>
    <col min="16144" max="16144" width="17" style="78" customWidth="1"/>
    <col min="16145" max="16146" width="10.7109375" style="78" customWidth="1"/>
    <col min="16147" max="16147" width="9.140625" style="78"/>
    <col min="16148" max="16148" width="12.85546875" style="78" customWidth="1"/>
    <col min="16149" max="16149" width="23.42578125" style="78" customWidth="1"/>
    <col min="16150" max="16151" width="9.140625" style="78"/>
    <col min="16152" max="16152" width="10.5703125" style="78" bestFit="1" customWidth="1"/>
    <col min="16153" max="16153" width="11.28515625" style="78" customWidth="1"/>
    <col min="16154" max="16384" width="9.140625" style="78"/>
  </cols>
  <sheetData>
    <row r="1" spans="1:42" ht="15.75" customHeight="1" x14ac:dyDescent="0.35">
      <c r="A1" s="1280"/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955"/>
      <c r="R1" s="955"/>
      <c r="S1" s="955"/>
      <c r="T1" s="955"/>
    </row>
    <row r="2" spans="1:42" ht="30.75" customHeight="1" x14ac:dyDescent="0.35">
      <c r="A2" s="1281" t="s">
        <v>68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30.75" customHeight="1" x14ac:dyDescent="0.35">
      <c r="A3" s="1283" t="s">
        <v>96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843"/>
      <c r="R3" s="843"/>
    </row>
    <row r="4" spans="1:42" ht="30.75" customHeight="1" thickBot="1" x14ac:dyDescent="0.4">
      <c r="A4" s="79"/>
    </row>
    <row r="5" spans="1:42" ht="30.75" customHeight="1" thickBot="1" x14ac:dyDescent="0.4">
      <c r="A5" s="1284" t="s">
        <v>7</v>
      </c>
      <c r="B5" s="1286" t="s">
        <v>0</v>
      </c>
      <c r="C5" s="1287"/>
      <c r="D5" s="1288"/>
      <c r="E5" s="1286" t="s">
        <v>1</v>
      </c>
      <c r="F5" s="1287"/>
      <c r="G5" s="1288"/>
      <c r="H5" s="1286" t="s">
        <v>2</v>
      </c>
      <c r="I5" s="1287"/>
      <c r="J5" s="1288"/>
      <c r="K5" s="1286" t="s">
        <v>3</v>
      </c>
      <c r="L5" s="1287"/>
      <c r="M5" s="1288"/>
      <c r="N5" s="1277" t="s">
        <v>22</v>
      </c>
      <c r="O5" s="1278"/>
      <c r="P5" s="1279"/>
      <c r="Q5" s="80"/>
      <c r="R5" s="80"/>
    </row>
    <row r="6" spans="1:42" ht="45.75" customHeight="1" thickBot="1" x14ac:dyDescent="0.4">
      <c r="A6" s="1285"/>
      <c r="B6" s="727" t="s">
        <v>16</v>
      </c>
      <c r="C6" s="727" t="s">
        <v>17</v>
      </c>
      <c r="D6" s="728" t="s">
        <v>4</v>
      </c>
      <c r="E6" s="727" t="s">
        <v>16</v>
      </c>
      <c r="F6" s="727" t="s">
        <v>17</v>
      </c>
      <c r="G6" s="728" t="s">
        <v>4</v>
      </c>
      <c r="H6" s="727" t="s">
        <v>16</v>
      </c>
      <c r="I6" s="727" t="s">
        <v>17</v>
      </c>
      <c r="J6" s="728" t="s">
        <v>4</v>
      </c>
      <c r="K6" s="727" t="s">
        <v>16</v>
      </c>
      <c r="L6" s="727" t="s">
        <v>17</v>
      </c>
      <c r="M6" s="728" t="s">
        <v>4</v>
      </c>
      <c r="N6" s="727" t="s">
        <v>16</v>
      </c>
      <c r="O6" s="727" t="s">
        <v>17</v>
      </c>
      <c r="P6" s="18" t="s">
        <v>4</v>
      </c>
      <c r="Q6" s="80"/>
      <c r="R6" s="80"/>
    </row>
    <row r="7" spans="1:42" ht="36.75" customHeight="1" x14ac:dyDescent="0.35">
      <c r="A7" s="679" t="s">
        <v>13</v>
      </c>
      <c r="B7" s="870"/>
      <c r="C7" s="871"/>
      <c r="D7" s="872"/>
      <c r="E7" s="873"/>
      <c r="F7" s="871"/>
      <c r="G7" s="874"/>
      <c r="H7" s="870"/>
      <c r="I7" s="871"/>
      <c r="J7" s="872"/>
      <c r="K7" s="873"/>
      <c r="L7" s="871"/>
      <c r="M7" s="874"/>
      <c r="N7" s="875"/>
      <c r="O7" s="871"/>
      <c r="P7" s="876"/>
      <c r="Q7" s="80"/>
      <c r="R7" s="80"/>
    </row>
    <row r="8" spans="1:42" ht="30.75" customHeight="1" x14ac:dyDescent="0.35">
      <c r="A8" s="56" t="s">
        <v>51</v>
      </c>
      <c r="B8" s="388">
        <f>B12+B11+B10+B9</f>
        <v>4</v>
      </c>
      <c r="C8" s="389">
        <f t="shared" ref="C8:J8" si="0">C9+C10+C11+C12</f>
        <v>9</v>
      </c>
      <c r="D8" s="390">
        <f t="shared" si="0"/>
        <v>13</v>
      </c>
      <c r="E8" s="391">
        <f t="shared" si="0"/>
        <v>8</v>
      </c>
      <c r="F8" s="389">
        <f t="shared" si="0"/>
        <v>11</v>
      </c>
      <c r="G8" s="392">
        <f t="shared" si="0"/>
        <v>19</v>
      </c>
      <c r="H8" s="388">
        <f t="shared" si="0"/>
        <v>13</v>
      </c>
      <c r="I8" s="389">
        <f t="shared" si="0"/>
        <v>10</v>
      </c>
      <c r="J8" s="390">
        <f t="shared" si="0"/>
        <v>23</v>
      </c>
      <c r="K8" s="391">
        <v>0</v>
      </c>
      <c r="L8" s="389">
        <v>0</v>
      </c>
      <c r="M8" s="389">
        <v>0</v>
      </c>
      <c r="N8" s="393">
        <f t="shared" ref="N8:O17" si="1">B8+E8+H8+K8</f>
        <v>25</v>
      </c>
      <c r="O8" s="394">
        <f t="shared" si="1"/>
        <v>30</v>
      </c>
      <c r="P8" s="395">
        <f t="shared" ref="P8:P17" si="2">SUM(N8:O8)</f>
        <v>55</v>
      </c>
      <c r="Q8" s="80"/>
      <c r="R8" s="80"/>
    </row>
    <row r="9" spans="1:42" ht="30.75" customHeight="1" x14ac:dyDescent="0.35">
      <c r="A9" s="956" t="s">
        <v>23</v>
      </c>
      <c r="B9" s="396">
        <v>0</v>
      </c>
      <c r="C9" s="397">
        <v>6</v>
      </c>
      <c r="D9" s="398">
        <f>B9+C9</f>
        <v>6</v>
      </c>
      <c r="E9" s="399">
        <v>0</v>
      </c>
      <c r="F9" s="397">
        <v>5</v>
      </c>
      <c r="G9" s="400">
        <f>E9+F9</f>
        <v>5</v>
      </c>
      <c r="H9" s="396">
        <v>5</v>
      </c>
      <c r="I9" s="397">
        <v>1</v>
      </c>
      <c r="J9" s="398">
        <f>H9+I9</f>
        <v>6</v>
      </c>
      <c r="K9" s="399">
        <v>0</v>
      </c>
      <c r="L9" s="397">
        <v>0</v>
      </c>
      <c r="M9" s="397">
        <v>0</v>
      </c>
      <c r="N9" s="393">
        <f t="shared" si="1"/>
        <v>5</v>
      </c>
      <c r="O9" s="394">
        <f t="shared" si="1"/>
        <v>12</v>
      </c>
      <c r="P9" s="395">
        <f t="shared" si="2"/>
        <v>17</v>
      </c>
      <c r="Q9" s="80"/>
      <c r="R9" s="80"/>
    </row>
    <row r="10" spans="1:42" ht="30.75" customHeight="1" x14ac:dyDescent="0.35">
      <c r="A10" s="956" t="s">
        <v>47</v>
      </c>
      <c r="B10" s="396">
        <v>4</v>
      </c>
      <c r="C10" s="397">
        <v>1</v>
      </c>
      <c r="D10" s="398">
        <f>B10+C10</f>
        <v>5</v>
      </c>
      <c r="E10" s="399">
        <v>4</v>
      </c>
      <c r="F10" s="397">
        <v>0</v>
      </c>
      <c r="G10" s="400">
        <f>E10+F10</f>
        <v>4</v>
      </c>
      <c r="H10" s="396">
        <v>3</v>
      </c>
      <c r="I10" s="397">
        <v>6</v>
      </c>
      <c r="J10" s="398">
        <f>H10+I10</f>
        <v>9</v>
      </c>
      <c r="K10" s="399">
        <v>0</v>
      </c>
      <c r="L10" s="397">
        <v>0</v>
      </c>
      <c r="M10" s="397">
        <f>K10+L10</f>
        <v>0</v>
      </c>
      <c r="N10" s="393">
        <f t="shared" si="1"/>
        <v>11</v>
      </c>
      <c r="O10" s="394">
        <f t="shared" si="1"/>
        <v>7</v>
      </c>
      <c r="P10" s="395">
        <f t="shared" si="2"/>
        <v>18</v>
      </c>
      <c r="Q10" s="80"/>
      <c r="R10" s="80"/>
    </row>
    <row r="11" spans="1:42" ht="29.25" customHeight="1" x14ac:dyDescent="0.35">
      <c r="A11" s="956" t="s">
        <v>25</v>
      </c>
      <c r="B11" s="396">
        <v>0</v>
      </c>
      <c r="C11" s="397">
        <v>1</v>
      </c>
      <c r="D11" s="398">
        <f>B11+C11</f>
        <v>1</v>
      </c>
      <c r="E11" s="399">
        <v>0</v>
      </c>
      <c r="F11" s="397">
        <v>3</v>
      </c>
      <c r="G11" s="400">
        <f>E11+F11</f>
        <v>3</v>
      </c>
      <c r="H11" s="396">
        <v>0</v>
      </c>
      <c r="I11" s="397">
        <v>2</v>
      </c>
      <c r="J11" s="398">
        <f>H11+I11</f>
        <v>2</v>
      </c>
      <c r="K11" s="399">
        <v>0</v>
      </c>
      <c r="L11" s="397">
        <v>0</v>
      </c>
      <c r="M11" s="397">
        <v>0</v>
      </c>
      <c r="N11" s="393">
        <f t="shared" si="1"/>
        <v>0</v>
      </c>
      <c r="O11" s="394">
        <f t="shared" si="1"/>
        <v>6</v>
      </c>
      <c r="P11" s="395">
        <f t="shared" si="2"/>
        <v>6</v>
      </c>
      <c r="Q11" s="80"/>
      <c r="R11" s="80"/>
    </row>
    <row r="12" spans="1:42" ht="38.25" customHeight="1" x14ac:dyDescent="0.35">
      <c r="A12" s="956" t="s">
        <v>24</v>
      </c>
      <c r="B12" s="396">
        <v>0</v>
      </c>
      <c r="C12" s="397">
        <v>1</v>
      </c>
      <c r="D12" s="398">
        <f>B12+C12</f>
        <v>1</v>
      </c>
      <c r="E12" s="399">
        <v>4</v>
      </c>
      <c r="F12" s="397">
        <v>3</v>
      </c>
      <c r="G12" s="400">
        <f>E12+F12</f>
        <v>7</v>
      </c>
      <c r="H12" s="396">
        <v>5</v>
      </c>
      <c r="I12" s="397">
        <v>1</v>
      </c>
      <c r="J12" s="398">
        <f>H12+I12</f>
        <v>6</v>
      </c>
      <c r="K12" s="399">
        <v>0</v>
      </c>
      <c r="L12" s="397">
        <f>L25++L37</f>
        <v>0</v>
      </c>
      <c r="M12" s="397">
        <f>K12+L12</f>
        <v>0</v>
      </c>
      <c r="N12" s="393">
        <f t="shared" si="1"/>
        <v>9</v>
      </c>
      <c r="O12" s="394">
        <f t="shared" si="1"/>
        <v>5</v>
      </c>
      <c r="P12" s="395">
        <f t="shared" si="2"/>
        <v>14</v>
      </c>
      <c r="Q12" s="80"/>
      <c r="R12" s="80"/>
    </row>
    <row r="13" spans="1:42" ht="34.5" customHeight="1" x14ac:dyDescent="0.35">
      <c r="A13" s="63" t="s">
        <v>52</v>
      </c>
      <c r="B13" s="388">
        <f t="shared" ref="B13:M13" si="3">B14+B15+B16+B17</f>
        <v>104</v>
      </c>
      <c r="C13" s="389">
        <f t="shared" si="3"/>
        <v>29</v>
      </c>
      <c r="D13" s="390">
        <f t="shared" si="3"/>
        <v>133</v>
      </c>
      <c r="E13" s="391">
        <f t="shared" si="3"/>
        <v>72</v>
      </c>
      <c r="F13" s="389">
        <f t="shared" si="3"/>
        <v>21</v>
      </c>
      <c r="G13" s="392">
        <f t="shared" si="3"/>
        <v>93</v>
      </c>
      <c r="H13" s="388">
        <f t="shared" si="3"/>
        <v>68</v>
      </c>
      <c r="I13" s="389">
        <f t="shared" si="3"/>
        <v>47</v>
      </c>
      <c r="J13" s="390">
        <f t="shared" si="3"/>
        <v>115</v>
      </c>
      <c r="K13" s="391">
        <f t="shared" si="3"/>
        <v>75</v>
      </c>
      <c r="L13" s="389">
        <f t="shared" si="3"/>
        <v>8</v>
      </c>
      <c r="M13" s="389">
        <f t="shared" si="3"/>
        <v>83</v>
      </c>
      <c r="N13" s="393">
        <f t="shared" si="1"/>
        <v>319</v>
      </c>
      <c r="O13" s="394">
        <f t="shared" si="1"/>
        <v>105</v>
      </c>
      <c r="P13" s="395">
        <f t="shared" si="2"/>
        <v>424</v>
      </c>
      <c r="Q13" s="80"/>
      <c r="R13" s="80"/>
    </row>
    <row r="14" spans="1:42" ht="38.25" customHeight="1" x14ac:dyDescent="0.35">
      <c r="A14" s="956" t="s">
        <v>23</v>
      </c>
      <c r="B14" s="396">
        <v>49</v>
      </c>
      <c r="C14" s="397">
        <v>6</v>
      </c>
      <c r="D14" s="398">
        <f>B14+C14</f>
        <v>55</v>
      </c>
      <c r="E14" s="399">
        <v>25</v>
      </c>
      <c r="F14" s="397">
        <v>3</v>
      </c>
      <c r="G14" s="400">
        <f>E14+F14</f>
        <v>28</v>
      </c>
      <c r="H14" s="396">
        <v>24</v>
      </c>
      <c r="I14" s="397">
        <v>16</v>
      </c>
      <c r="J14" s="398">
        <f>H14+I14</f>
        <v>40</v>
      </c>
      <c r="K14" s="399">
        <v>17</v>
      </c>
      <c r="L14" s="397">
        <v>2</v>
      </c>
      <c r="M14" s="397">
        <f>K14+L14</f>
        <v>19</v>
      </c>
      <c r="N14" s="393">
        <f t="shared" si="1"/>
        <v>115</v>
      </c>
      <c r="O14" s="394">
        <f t="shared" si="1"/>
        <v>27</v>
      </c>
      <c r="P14" s="395">
        <f t="shared" si="2"/>
        <v>142</v>
      </c>
      <c r="Q14" s="80"/>
      <c r="R14" s="80"/>
    </row>
    <row r="15" spans="1:42" ht="30.75" customHeight="1" x14ac:dyDescent="0.35">
      <c r="A15" s="956" t="s">
        <v>47</v>
      </c>
      <c r="B15" s="396">
        <v>43</v>
      </c>
      <c r="C15" s="397">
        <v>9</v>
      </c>
      <c r="D15" s="398">
        <f>B15+C15</f>
        <v>52</v>
      </c>
      <c r="E15" s="399">
        <v>37</v>
      </c>
      <c r="F15" s="397">
        <v>2</v>
      </c>
      <c r="G15" s="400">
        <f>E15+F15</f>
        <v>39</v>
      </c>
      <c r="H15" s="396">
        <v>38</v>
      </c>
      <c r="I15" s="397">
        <v>9</v>
      </c>
      <c r="J15" s="398">
        <f>H15+I15</f>
        <v>47</v>
      </c>
      <c r="K15" s="399">
        <v>32</v>
      </c>
      <c r="L15" s="397">
        <v>3</v>
      </c>
      <c r="M15" s="397">
        <f>K15+L15</f>
        <v>35</v>
      </c>
      <c r="N15" s="393">
        <f t="shared" si="1"/>
        <v>150</v>
      </c>
      <c r="O15" s="394">
        <f t="shared" si="1"/>
        <v>23</v>
      </c>
      <c r="P15" s="395">
        <f t="shared" si="2"/>
        <v>173</v>
      </c>
      <c r="Q15" s="80"/>
      <c r="R15" s="80"/>
    </row>
    <row r="16" spans="1:42" ht="30.75" customHeight="1" x14ac:dyDescent="0.35">
      <c r="A16" s="956" t="s">
        <v>25</v>
      </c>
      <c r="B16" s="396">
        <v>0</v>
      </c>
      <c r="C16" s="397">
        <v>13</v>
      </c>
      <c r="D16" s="398">
        <f>B16+C16</f>
        <v>13</v>
      </c>
      <c r="E16" s="399">
        <v>0</v>
      </c>
      <c r="F16" s="397">
        <v>11</v>
      </c>
      <c r="G16" s="400">
        <f>E16+F16</f>
        <v>11</v>
      </c>
      <c r="H16" s="396">
        <v>1</v>
      </c>
      <c r="I16" s="397">
        <v>13</v>
      </c>
      <c r="J16" s="398">
        <f>H16+I16</f>
        <v>14</v>
      </c>
      <c r="K16" s="399">
        <v>14</v>
      </c>
      <c r="L16" s="397">
        <v>1</v>
      </c>
      <c r="M16" s="397">
        <f>K16+L16</f>
        <v>15</v>
      </c>
      <c r="N16" s="393">
        <f t="shared" si="1"/>
        <v>15</v>
      </c>
      <c r="O16" s="394">
        <f t="shared" si="1"/>
        <v>38</v>
      </c>
      <c r="P16" s="395">
        <f t="shared" si="2"/>
        <v>53</v>
      </c>
      <c r="Q16" s="80"/>
      <c r="R16" s="80"/>
    </row>
    <row r="17" spans="1:18" ht="30.75" customHeight="1" thickBot="1" x14ac:dyDescent="0.4">
      <c r="A17" s="956" t="s">
        <v>24</v>
      </c>
      <c r="B17" s="412">
        <v>12</v>
      </c>
      <c r="C17" s="413">
        <v>1</v>
      </c>
      <c r="D17" s="414">
        <f>B17+C17</f>
        <v>13</v>
      </c>
      <c r="E17" s="399">
        <v>10</v>
      </c>
      <c r="F17" s="413">
        <v>5</v>
      </c>
      <c r="G17" s="609">
        <f>E17+F17</f>
        <v>15</v>
      </c>
      <c r="H17" s="412">
        <v>5</v>
      </c>
      <c r="I17" s="413">
        <v>9</v>
      </c>
      <c r="J17" s="414">
        <f>H17+I17</f>
        <v>14</v>
      </c>
      <c r="K17" s="415">
        <v>12</v>
      </c>
      <c r="L17" s="413">
        <v>2</v>
      </c>
      <c r="M17" s="413">
        <f>K17+L17</f>
        <v>14</v>
      </c>
      <c r="N17" s="730">
        <f t="shared" si="1"/>
        <v>39</v>
      </c>
      <c r="O17" s="394">
        <f t="shared" si="1"/>
        <v>17</v>
      </c>
      <c r="P17" s="395">
        <f t="shared" si="2"/>
        <v>56</v>
      </c>
      <c r="Q17" s="80"/>
      <c r="R17" s="80"/>
    </row>
    <row r="18" spans="1:18" ht="30.75" customHeight="1" thickBot="1" x14ac:dyDescent="0.4">
      <c r="A18" s="671" t="s">
        <v>10</v>
      </c>
      <c r="B18" s="607">
        <f t="shared" ref="B18:P18" si="4">B8+B13</f>
        <v>108</v>
      </c>
      <c r="C18" s="611">
        <f t="shared" si="4"/>
        <v>38</v>
      </c>
      <c r="D18" s="612">
        <f t="shared" si="4"/>
        <v>146</v>
      </c>
      <c r="E18" s="391">
        <f t="shared" si="4"/>
        <v>80</v>
      </c>
      <c r="F18" s="611">
        <f t="shared" si="4"/>
        <v>32</v>
      </c>
      <c r="G18" s="614">
        <f t="shared" si="4"/>
        <v>112</v>
      </c>
      <c r="H18" s="607">
        <f t="shared" si="4"/>
        <v>81</v>
      </c>
      <c r="I18" s="611">
        <f t="shared" si="4"/>
        <v>57</v>
      </c>
      <c r="J18" s="612">
        <f t="shared" si="4"/>
        <v>138</v>
      </c>
      <c r="K18" s="613">
        <f t="shared" si="4"/>
        <v>75</v>
      </c>
      <c r="L18" s="611">
        <f t="shared" si="4"/>
        <v>8</v>
      </c>
      <c r="M18" s="611">
        <f t="shared" si="4"/>
        <v>83</v>
      </c>
      <c r="N18" s="404">
        <f t="shared" si="4"/>
        <v>344</v>
      </c>
      <c r="O18" s="597">
        <f t="shared" si="4"/>
        <v>135</v>
      </c>
      <c r="P18" s="404">
        <f t="shared" si="4"/>
        <v>479</v>
      </c>
      <c r="Q18" s="80"/>
      <c r="R18" s="80"/>
    </row>
    <row r="19" spans="1:18" ht="25.5" customHeight="1" thickBot="1" x14ac:dyDescent="0.4">
      <c r="A19" s="671" t="s">
        <v>14</v>
      </c>
      <c r="B19" s="416"/>
      <c r="C19" s="417"/>
      <c r="D19" s="418"/>
      <c r="E19" s="391"/>
      <c r="F19" s="417"/>
      <c r="G19" s="610"/>
      <c r="H19" s="416"/>
      <c r="I19" s="417"/>
      <c r="J19" s="418"/>
      <c r="K19" s="419"/>
      <c r="L19" s="417"/>
      <c r="M19" s="417"/>
      <c r="N19" s="731"/>
      <c r="O19" s="957"/>
      <c r="P19" s="405"/>
      <c r="Q19" s="80"/>
      <c r="R19" s="80"/>
    </row>
    <row r="20" spans="1:18" ht="30.75" customHeight="1" x14ac:dyDescent="0.35">
      <c r="A20" s="671" t="s">
        <v>9</v>
      </c>
      <c r="B20" s="598"/>
      <c r="C20" s="599"/>
      <c r="D20" s="600"/>
      <c r="E20" s="601"/>
      <c r="F20" s="599"/>
      <c r="G20" s="602"/>
      <c r="H20" s="598"/>
      <c r="I20" s="603" t="s">
        <v>5</v>
      </c>
      <c r="J20" s="600"/>
      <c r="K20" s="601"/>
      <c r="L20" s="599"/>
      <c r="M20" s="600"/>
      <c r="N20" s="604"/>
      <c r="O20" s="605"/>
      <c r="P20" s="606"/>
      <c r="Q20" s="81"/>
      <c r="R20" s="81"/>
    </row>
    <row r="21" spans="1:18" ht="30.75" customHeight="1" x14ac:dyDescent="0.35">
      <c r="A21" s="56" t="s">
        <v>51</v>
      </c>
      <c r="B21" s="388">
        <f>B25+B24+B23+B22</f>
        <v>4</v>
      </c>
      <c r="C21" s="389">
        <f t="shared" ref="C21:J21" si="5">C22+C23+C24+C25</f>
        <v>9</v>
      </c>
      <c r="D21" s="390">
        <f t="shared" si="5"/>
        <v>13</v>
      </c>
      <c r="E21" s="391">
        <f t="shared" si="5"/>
        <v>8</v>
      </c>
      <c r="F21" s="389">
        <f t="shared" si="5"/>
        <v>11</v>
      </c>
      <c r="G21" s="392">
        <f t="shared" si="5"/>
        <v>19</v>
      </c>
      <c r="H21" s="388">
        <f t="shared" si="5"/>
        <v>13</v>
      </c>
      <c r="I21" s="389">
        <f t="shared" si="5"/>
        <v>10</v>
      </c>
      <c r="J21" s="390">
        <f t="shared" si="5"/>
        <v>23</v>
      </c>
      <c r="K21" s="391">
        <v>0</v>
      </c>
      <c r="L21" s="389">
        <v>0</v>
      </c>
      <c r="M21" s="389">
        <v>0</v>
      </c>
      <c r="N21" s="393">
        <f t="shared" ref="N21:O30" si="6">B21+E21+H21+K21</f>
        <v>25</v>
      </c>
      <c r="O21" s="394">
        <f t="shared" si="6"/>
        <v>30</v>
      </c>
      <c r="P21" s="395">
        <f t="shared" ref="P21:P30" si="7">SUM(N21:O21)</f>
        <v>55</v>
      </c>
      <c r="Q21" s="75"/>
      <c r="R21" s="75"/>
    </row>
    <row r="22" spans="1:18" ht="30.75" customHeight="1" x14ac:dyDescent="0.35">
      <c r="A22" s="956" t="s">
        <v>23</v>
      </c>
      <c r="B22" s="396">
        <v>0</v>
      </c>
      <c r="C22" s="397">
        <v>6</v>
      </c>
      <c r="D22" s="398">
        <f>B22+C22</f>
        <v>6</v>
      </c>
      <c r="E22" s="399">
        <v>0</v>
      </c>
      <c r="F22" s="397">
        <v>5</v>
      </c>
      <c r="G22" s="400">
        <f>E22+F22</f>
        <v>5</v>
      </c>
      <c r="H22" s="396">
        <v>5</v>
      </c>
      <c r="I22" s="397">
        <v>1</v>
      </c>
      <c r="J22" s="398">
        <f>H22+I22</f>
        <v>6</v>
      </c>
      <c r="K22" s="399">
        <v>0</v>
      </c>
      <c r="L22" s="397">
        <v>0</v>
      </c>
      <c r="M22" s="397">
        <v>0</v>
      </c>
      <c r="N22" s="393">
        <f t="shared" si="6"/>
        <v>5</v>
      </c>
      <c r="O22" s="394">
        <f t="shared" si="6"/>
        <v>12</v>
      </c>
      <c r="P22" s="395">
        <f t="shared" si="7"/>
        <v>17</v>
      </c>
      <c r="Q22" s="75"/>
      <c r="R22" s="75"/>
    </row>
    <row r="23" spans="1:18" ht="30.75" customHeight="1" x14ac:dyDescent="0.35">
      <c r="A23" s="956" t="s">
        <v>47</v>
      </c>
      <c r="B23" s="396">
        <v>4</v>
      </c>
      <c r="C23" s="397">
        <v>1</v>
      </c>
      <c r="D23" s="398">
        <f>B23+C23</f>
        <v>5</v>
      </c>
      <c r="E23" s="399">
        <v>4</v>
      </c>
      <c r="F23" s="397">
        <v>0</v>
      </c>
      <c r="G23" s="400">
        <f>E23+F23</f>
        <v>4</v>
      </c>
      <c r="H23" s="396">
        <v>3</v>
      </c>
      <c r="I23" s="397">
        <v>6</v>
      </c>
      <c r="J23" s="398">
        <f>H23+I23</f>
        <v>9</v>
      </c>
      <c r="K23" s="399">
        <v>0</v>
      </c>
      <c r="L23" s="397">
        <v>0</v>
      </c>
      <c r="M23" s="397">
        <f>K23+L23</f>
        <v>0</v>
      </c>
      <c r="N23" s="393">
        <f t="shared" si="6"/>
        <v>11</v>
      </c>
      <c r="O23" s="394">
        <f t="shared" si="6"/>
        <v>7</v>
      </c>
      <c r="P23" s="395">
        <f t="shared" si="7"/>
        <v>18</v>
      </c>
      <c r="Q23" s="75"/>
      <c r="R23" s="75"/>
    </row>
    <row r="24" spans="1:18" ht="38.25" customHeight="1" x14ac:dyDescent="0.35">
      <c r="A24" s="956" t="s">
        <v>25</v>
      </c>
      <c r="B24" s="396">
        <v>0</v>
      </c>
      <c r="C24" s="397">
        <v>1</v>
      </c>
      <c r="D24" s="398">
        <f>B24+C24</f>
        <v>1</v>
      </c>
      <c r="E24" s="399">
        <v>0</v>
      </c>
      <c r="F24" s="397">
        <v>3</v>
      </c>
      <c r="G24" s="400">
        <f>E24+F24</f>
        <v>3</v>
      </c>
      <c r="H24" s="396">
        <v>0</v>
      </c>
      <c r="I24" s="397">
        <v>2</v>
      </c>
      <c r="J24" s="398">
        <f>H24+I24</f>
        <v>2</v>
      </c>
      <c r="K24" s="399">
        <v>0</v>
      </c>
      <c r="L24" s="397">
        <v>0</v>
      </c>
      <c r="M24" s="397">
        <v>0</v>
      </c>
      <c r="N24" s="393">
        <f t="shared" si="6"/>
        <v>0</v>
      </c>
      <c r="O24" s="394">
        <f t="shared" si="6"/>
        <v>6</v>
      </c>
      <c r="P24" s="395">
        <f t="shared" si="7"/>
        <v>6</v>
      </c>
      <c r="Q24" s="75"/>
      <c r="R24" s="75"/>
    </row>
    <row r="25" spans="1:18" ht="57.75" customHeight="1" x14ac:dyDescent="0.35">
      <c r="A25" s="956" t="s">
        <v>24</v>
      </c>
      <c r="B25" s="396">
        <v>0</v>
      </c>
      <c r="C25" s="397">
        <v>1</v>
      </c>
      <c r="D25" s="398">
        <f>B25+C25</f>
        <v>1</v>
      </c>
      <c r="E25" s="399">
        <v>4</v>
      </c>
      <c r="F25" s="397">
        <v>3</v>
      </c>
      <c r="G25" s="400">
        <f>E25+F25</f>
        <v>7</v>
      </c>
      <c r="H25" s="396">
        <v>5</v>
      </c>
      <c r="I25" s="397">
        <v>1</v>
      </c>
      <c r="J25" s="398">
        <f>H25+I25</f>
        <v>6</v>
      </c>
      <c r="K25" s="399">
        <v>0</v>
      </c>
      <c r="L25" s="397">
        <f>L38++L50</f>
        <v>0</v>
      </c>
      <c r="M25" s="397">
        <f>K25+L25</f>
        <v>0</v>
      </c>
      <c r="N25" s="393">
        <f t="shared" si="6"/>
        <v>9</v>
      </c>
      <c r="O25" s="394">
        <f t="shared" si="6"/>
        <v>5</v>
      </c>
      <c r="P25" s="395">
        <f t="shared" si="7"/>
        <v>14</v>
      </c>
      <c r="Q25" s="75"/>
      <c r="R25" s="75"/>
    </row>
    <row r="26" spans="1:18" ht="30.75" customHeight="1" x14ac:dyDescent="0.35">
      <c r="A26" s="63" t="s">
        <v>52</v>
      </c>
      <c r="B26" s="388">
        <f t="shared" ref="B26:M26" si="8">B27+B28+B29+B30</f>
        <v>104</v>
      </c>
      <c r="C26" s="389">
        <f t="shared" si="8"/>
        <v>29</v>
      </c>
      <c r="D26" s="390">
        <f t="shared" si="8"/>
        <v>133</v>
      </c>
      <c r="E26" s="391">
        <f t="shared" si="8"/>
        <v>72</v>
      </c>
      <c r="F26" s="389">
        <f t="shared" si="8"/>
        <v>21</v>
      </c>
      <c r="G26" s="392">
        <f t="shared" si="8"/>
        <v>93</v>
      </c>
      <c r="H26" s="388">
        <f t="shared" si="8"/>
        <v>68</v>
      </c>
      <c r="I26" s="389">
        <f t="shared" si="8"/>
        <v>47</v>
      </c>
      <c r="J26" s="390">
        <f t="shared" si="8"/>
        <v>115</v>
      </c>
      <c r="K26" s="391">
        <f t="shared" si="8"/>
        <v>73</v>
      </c>
      <c r="L26" s="389">
        <f t="shared" si="8"/>
        <v>8</v>
      </c>
      <c r="M26" s="389">
        <f t="shared" si="8"/>
        <v>81</v>
      </c>
      <c r="N26" s="393">
        <f t="shared" si="6"/>
        <v>317</v>
      </c>
      <c r="O26" s="394">
        <f t="shared" si="6"/>
        <v>105</v>
      </c>
      <c r="P26" s="395">
        <f t="shared" si="7"/>
        <v>422</v>
      </c>
      <c r="Q26" s="75"/>
      <c r="R26" s="75"/>
    </row>
    <row r="27" spans="1:18" ht="30.75" customHeight="1" x14ac:dyDescent="0.35">
      <c r="A27" s="956" t="s">
        <v>23</v>
      </c>
      <c r="B27" s="396">
        <v>49</v>
      </c>
      <c r="C27" s="397">
        <v>6</v>
      </c>
      <c r="D27" s="398">
        <f>B27+C27</f>
        <v>55</v>
      </c>
      <c r="E27" s="399">
        <v>25</v>
      </c>
      <c r="F27" s="397">
        <v>3</v>
      </c>
      <c r="G27" s="400">
        <f>E27+F27</f>
        <v>28</v>
      </c>
      <c r="H27" s="396">
        <v>24</v>
      </c>
      <c r="I27" s="397">
        <v>16</v>
      </c>
      <c r="J27" s="398">
        <f>H27+I27</f>
        <v>40</v>
      </c>
      <c r="K27" s="399">
        <v>16</v>
      </c>
      <c r="L27" s="397">
        <v>2</v>
      </c>
      <c r="M27" s="397">
        <f>K27+L27</f>
        <v>18</v>
      </c>
      <c r="N27" s="401">
        <f t="shared" si="6"/>
        <v>114</v>
      </c>
      <c r="O27" s="402">
        <f t="shared" si="6"/>
        <v>27</v>
      </c>
      <c r="P27" s="403">
        <f t="shared" si="7"/>
        <v>141</v>
      </c>
      <c r="Q27" s="75"/>
      <c r="R27" s="75"/>
    </row>
    <row r="28" spans="1:18" ht="34.5" customHeight="1" x14ac:dyDescent="0.35">
      <c r="A28" s="956" t="s">
        <v>47</v>
      </c>
      <c r="B28" s="396">
        <v>43</v>
      </c>
      <c r="C28" s="397">
        <v>9</v>
      </c>
      <c r="D28" s="398">
        <f>B28+C28</f>
        <v>52</v>
      </c>
      <c r="E28" s="399">
        <v>37</v>
      </c>
      <c r="F28" s="397">
        <v>2</v>
      </c>
      <c r="G28" s="400">
        <f>E28+F28</f>
        <v>39</v>
      </c>
      <c r="H28" s="396">
        <v>38</v>
      </c>
      <c r="I28" s="397">
        <v>9</v>
      </c>
      <c r="J28" s="398">
        <f>H28+I28</f>
        <v>47</v>
      </c>
      <c r="K28" s="399">
        <v>32</v>
      </c>
      <c r="L28" s="397">
        <v>3</v>
      </c>
      <c r="M28" s="397">
        <f>K28+L28</f>
        <v>35</v>
      </c>
      <c r="N28" s="393">
        <f t="shared" si="6"/>
        <v>150</v>
      </c>
      <c r="O28" s="394">
        <f t="shared" si="6"/>
        <v>23</v>
      </c>
      <c r="P28" s="395">
        <f t="shared" si="7"/>
        <v>173</v>
      </c>
      <c r="Q28" s="75"/>
      <c r="R28" s="75"/>
    </row>
    <row r="29" spans="1:18" ht="49.5" customHeight="1" x14ac:dyDescent="0.35">
      <c r="A29" s="956" t="s">
        <v>25</v>
      </c>
      <c r="B29" s="396">
        <v>0</v>
      </c>
      <c r="C29" s="397">
        <v>13</v>
      </c>
      <c r="D29" s="398">
        <f>B29+C29</f>
        <v>13</v>
      </c>
      <c r="E29" s="399">
        <v>0</v>
      </c>
      <c r="F29" s="397">
        <v>11</v>
      </c>
      <c r="G29" s="400">
        <f>E29+F29</f>
        <v>11</v>
      </c>
      <c r="H29" s="396">
        <v>1</v>
      </c>
      <c r="I29" s="397">
        <v>13</v>
      </c>
      <c r="J29" s="398">
        <f>H29+I29</f>
        <v>14</v>
      </c>
      <c r="K29" s="399">
        <v>13</v>
      </c>
      <c r="L29" s="397">
        <v>1</v>
      </c>
      <c r="M29" s="397">
        <f>K29+L29</f>
        <v>14</v>
      </c>
      <c r="N29" s="393">
        <f t="shared" si="6"/>
        <v>14</v>
      </c>
      <c r="O29" s="394">
        <f t="shared" si="6"/>
        <v>38</v>
      </c>
      <c r="P29" s="395">
        <f t="shared" si="7"/>
        <v>52</v>
      </c>
      <c r="Q29" s="75"/>
      <c r="R29" s="75"/>
    </row>
    <row r="30" spans="1:18" ht="34.5" customHeight="1" thickBot="1" x14ac:dyDescent="0.4">
      <c r="A30" s="956" t="s">
        <v>24</v>
      </c>
      <c r="B30" s="412">
        <v>12</v>
      </c>
      <c r="C30" s="413">
        <v>1</v>
      </c>
      <c r="D30" s="414">
        <f>B30+C30</f>
        <v>13</v>
      </c>
      <c r="E30" s="399">
        <v>10</v>
      </c>
      <c r="F30" s="413">
        <v>5</v>
      </c>
      <c r="G30" s="609">
        <f>E30+F30</f>
        <v>15</v>
      </c>
      <c r="H30" s="412">
        <v>5</v>
      </c>
      <c r="I30" s="413">
        <v>9</v>
      </c>
      <c r="J30" s="414">
        <f>H30+I30</f>
        <v>14</v>
      </c>
      <c r="K30" s="415">
        <v>12</v>
      </c>
      <c r="L30" s="413">
        <v>2</v>
      </c>
      <c r="M30" s="413">
        <f>K30+L30</f>
        <v>14</v>
      </c>
      <c r="N30" s="393">
        <f t="shared" si="6"/>
        <v>39</v>
      </c>
      <c r="O30" s="394">
        <f t="shared" si="6"/>
        <v>17</v>
      </c>
      <c r="P30" s="395">
        <f t="shared" si="7"/>
        <v>56</v>
      </c>
      <c r="Q30" s="75"/>
      <c r="R30" s="75"/>
    </row>
    <row r="31" spans="1:18" ht="34.5" customHeight="1" thickBot="1" x14ac:dyDescent="0.4">
      <c r="A31" s="673" t="s">
        <v>6</v>
      </c>
      <c r="B31" s="607">
        <f t="shared" ref="B31:P31" si="9">B21+B26</f>
        <v>108</v>
      </c>
      <c r="C31" s="611">
        <f t="shared" si="9"/>
        <v>38</v>
      </c>
      <c r="D31" s="612">
        <f t="shared" si="9"/>
        <v>146</v>
      </c>
      <c r="E31" s="391">
        <f t="shared" si="9"/>
        <v>80</v>
      </c>
      <c r="F31" s="611">
        <f t="shared" si="9"/>
        <v>32</v>
      </c>
      <c r="G31" s="614">
        <f t="shared" si="9"/>
        <v>112</v>
      </c>
      <c r="H31" s="607">
        <f t="shared" si="9"/>
        <v>81</v>
      </c>
      <c r="I31" s="611">
        <f t="shared" si="9"/>
        <v>57</v>
      </c>
      <c r="J31" s="612">
        <f t="shared" si="9"/>
        <v>138</v>
      </c>
      <c r="K31" s="613">
        <f t="shared" si="9"/>
        <v>73</v>
      </c>
      <c r="L31" s="611">
        <f t="shared" si="9"/>
        <v>8</v>
      </c>
      <c r="M31" s="612">
        <f t="shared" si="9"/>
        <v>81</v>
      </c>
      <c r="N31" s="607">
        <f t="shared" si="9"/>
        <v>342</v>
      </c>
      <c r="O31" s="607">
        <f t="shared" si="9"/>
        <v>135</v>
      </c>
      <c r="P31" s="406">
        <f t="shared" si="9"/>
        <v>477</v>
      </c>
      <c r="Q31" s="75"/>
      <c r="R31" s="75"/>
    </row>
    <row r="32" spans="1:18" ht="53.25" customHeight="1" x14ac:dyDescent="0.35">
      <c r="A32" s="11" t="s">
        <v>15</v>
      </c>
      <c r="B32" s="514"/>
      <c r="C32" s="515"/>
      <c r="D32" s="516"/>
      <c r="E32" s="517"/>
      <c r="F32" s="515"/>
      <c r="G32" s="518"/>
      <c r="H32" s="514"/>
      <c r="I32" s="515"/>
      <c r="J32" s="516"/>
      <c r="K32" s="517"/>
      <c r="L32" s="515"/>
      <c r="M32" s="518"/>
      <c r="N32" s="958"/>
      <c r="O32" s="959"/>
      <c r="P32" s="960"/>
      <c r="Q32" s="82"/>
      <c r="R32" s="82"/>
    </row>
    <row r="33" spans="1:18" ht="30.75" customHeight="1" x14ac:dyDescent="0.35">
      <c r="A33" s="56" t="s">
        <v>51</v>
      </c>
      <c r="B33" s="388">
        <v>0</v>
      </c>
      <c r="C33" s="389">
        <f>C37+C36+C34+C35</f>
        <v>0</v>
      </c>
      <c r="D33" s="390">
        <f t="shared" ref="D33:D42" si="10">C33+B33</f>
        <v>0</v>
      </c>
      <c r="E33" s="407">
        <v>0</v>
      </c>
      <c r="F33" s="389">
        <v>0</v>
      </c>
      <c r="G33" s="407">
        <f t="shared" ref="G33:G42" si="11">SUM(E33:F33)</f>
        <v>0</v>
      </c>
      <c r="H33" s="408">
        <v>0</v>
      </c>
      <c r="I33" s="389">
        <v>0</v>
      </c>
      <c r="J33" s="409">
        <v>0</v>
      </c>
      <c r="K33" s="407">
        <v>0</v>
      </c>
      <c r="L33" s="389">
        <v>0</v>
      </c>
      <c r="M33" s="391">
        <f t="shared" ref="M33:M42" si="12">SUM(K33:L33)</f>
        <v>0</v>
      </c>
      <c r="N33" s="393">
        <f t="shared" ref="N33:O42" si="13">B33+E33+H33+K33</f>
        <v>0</v>
      </c>
      <c r="O33" s="394">
        <f t="shared" si="13"/>
        <v>0</v>
      </c>
      <c r="P33" s="395">
        <f t="shared" ref="P33:P42" si="14">SUM(N33:O33)</f>
        <v>0</v>
      </c>
      <c r="Q33" s="83"/>
      <c r="R33" s="83"/>
    </row>
    <row r="34" spans="1:18" ht="30.75" customHeight="1" x14ac:dyDescent="0.35">
      <c r="A34" s="956" t="s">
        <v>23</v>
      </c>
      <c r="B34" s="396">
        <v>0</v>
      </c>
      <c r="C34" s="397">
        <v>0</v>
      </c>
      <c r="D34" s="398">
        <f t="shared" si="10"/>
        <v>0</v>
      </c>
      <c r="E34" s="410">
        <v>0</v>
      </c>
      <c r="F34" s="397">
        <v>0</v>
      </c>
      <c r="G34" s="399">
        <f t="shared" si="11"/>
        <v>0</v>
      </c>
      <c r="H34" s="411">
        <v>0</v>
      </c>
      <c r="I34" s="397">
        <v>0</v>
      </c>
      <c r="J34" s="399">
        <f t="shared" ref="J34:J42" si="15">H34+I34</f>
        <v>0</v>
      </c>
      <c r="K34" s="411">
        <v>0</v>
      </c>
      <c r="L34" s="397">
        <v>0</v>
      </c>
      <c r="M34" s="399">
        <f t="shared" si="12"/>
        <v>0</v>
      </c>
      <c r="N34" s="393">
        <f t="shared" si="13"/>
        <v>0</v>
      </c>
      <c r="O34" s="394">
        <f t="shared" si="13"/>
        <v>0</v>
      </c>
      <c r="P34" s="395">
        <f t="shared" si="14"/>
        <v>0</v>
      </c>
      <c r="Q34" s="82"/>
      <c r="R34" s="82"/>
    </row>
    <row r="35" spans="1:18" ht="30.75" customHeight="1" x14ac:dyDescent="0.35">
      <c r="A35" s="956" t="s">
        <v>47</v>
      </c>
      <c r="B35" s="396">
        <v>0</v>
      </c>
      <c r="C35" s="397">
        <v>0</v>
      </c>
      <c r="D35" s="398">
        <f t="shared" si="10"/>
        <v>0</v>
      </c>
      <c r="E35" s="410">
        <v>0</v>
      </c>
      <c r="F35" s="397">
        <v>0</v>
      </c>
      <c r="G35" s="399">
        <f t="shared" si="11"/>
        <v>0</v>
      </c>
      <c r="H35" s="411">
        <v>0</v>
      </c>
      <c r="I35" s="397">
        <v>0</v>
      </c>
      <c r="J35" s="399">
        <f t="shared" si="15"/>
        <v>0</v>
      </c>
      <c r="K35" s="411">
        <v>0</v>
      </c>
      <c r="L35" s="397">
        <v>0</v>
      </c>
      <c r="M35" s="399">
        <f t="shared" si="12"/>
        <v>0</v>
      </c>
      <c r="N35" s="393">
        <f t="shared" si="13"/>
        <v>0</v>
      </c>
      <c r="O35" s="394">
        <f t="shared" si="13"/>
        <v>0</v>
      </c>
      <c r="P35" s="395">
        <f t="shared" si="14"/>
        <v>0</v>
      </c>
      <c r="Q35" s="82"/>
      <c r="R35" s="82"/>
    </row>
    <row r="36" spans="1:18" ht="30.75" customHeight="1" x14ac:dyDescent="0.35">
      <c r="A36" s="956" t="s">
        <v>25</v>
      </c>
      <c r="B36" s="396">
        <v>0</v>
      </c>
      <c r="C36" s="397">
        <v>0</v>
      </c>
      <c r="D36" s="398">
        <f t="shared" si="10"/>
        <v>0</v>
      </c>
      <c r="E36" s="410">
        <v>0</v>
      </c>
      <c r="F36" s="397">
        <v>0</v>
      </c>
      <c r="G36" s="399">
        <f t="shared" si="11"/>
        <v>0</v>
      </c>
      <c r="H36" s="411">
        <v>0</v>
      </c>
      <c r="I36" s="397">
        <v>0</v>
      </c>
      <c r="J36" s="399">
        <f t="shared" si="15"/>
        <v>0</v>
      </c>
      <c r="K36" s="411">
        <v>0</v>
      </c>
      <c r="L36" s="397">
        <v>0</v>
      </c>
      <c r="M36" s="399">
        <f t="shared" si="12"/>
        <v>0</v>
      </c>
      <c r="N36" s="393">
        <f t="shared" si="13"/>
        <v>0</v>
      </c>
      <c r="O36" s="394">
        <f t="shared" si="13"/>
        <v>0</v>
      </c>
      <c r="P36" s="395">
        <f t="shared" si="14"/>
        <v>0</v>
      </c>
      <c r="Q36" s="82"/>
      <c r="R36" s="82"/>
    </row>
    <row r="37" spans="1:18" ht="33" customHeight="1" x14ac:dyDescent="0.35">
      <c r="A37" s="956" t="s">
        <v>24</v>
      </c>
      <c r="B37" s="396">
        <v>0</v>
      </c>
      <c r="C37" s="397">
        <v>0</v>
      </c>
      <c r="D37" s="398">
        <f t="shared" si="10"/>
        <v>0</v>
      </c>
      <c r="E37" s="410">
        <v>0</v>
      </c>
      <c r="F37" s="397">
        <v>0</v>
      </c>
      <c r="G37" s="399">
        <f t="shared" si="11"/>
        <v>0</v>
      </c>
      <c r="H37" s="411">
        <v>0</v>
      </c>
      <c r="I37" s="397">
        <v>0</v>
      </c>
      <c r="J37" s="399">
        <f t="shared" si="15"/>
        <v>0</v>
      </c>
      <c r="K37" s="411">
        <v>0</v>
      </c>
      <c r="L37" s="397">
        <v>0</v>
      </c>
      <c r="M37" s="399">
        <f t="shared" si="12"/>
        <v>0</v>
      </c>
      <c r="N37" s="393">
        <f t="shared" si="13"/>
        <v>0</v>
      </c>
      <c r="O37" s="394">
        <f t="shared" si="13"/>
        <v>0</v>
      </c>
      <c r="P37" s="395">
        <f t="shared" si="14"/>
        <v>0</v>
      </c>
      <c r="Q37" s="82"/>
      <c r="R37" s="82"/>
    </row>
    <row r="38" spans="1:18" ht="38.25" customHeight="1" x14ac:dyDescent="0.35">
      <c r="A38" s="63" t="s">
        <v>52</v>
      </c>
      <c r="B38" s="388">
        <f>B42+B41+B39+B40</f>
        <v>0</v>
      </c>
      <c r="C38" s="389">
        <f>C39+C40+C41+C42</f>
        <v>0</v>
      </c>
      <c r="D38" s="390">
        <f t="shared" si="10"/>
        <v>0</v>
      </c>
      <c r="E38" s="407">
        <f>E39+E40+E41+E42</f>
        <v>0</v>
      </c>
      <c r="F38" s="389">
        <v>0</v>
      </c>
      <c r="G38" s="391">
        <f t="shared" si="11"/>
        <v>0</v>
      </c>
      <c r="H38" s="408">
        <f>H39+H40+H41+H42</f>
        <v>0</v>
      </c>
      <c r="I38" s="389">
        <v>0</v>
      </c>
      <c r="J38" s="391">
        <f t="shared" si="15"/>
        <v>0</v>
      </c>
      <c r="K38" s="408">
        <f>K39+K40+K41+K42</f>
        <v>2</v>
      </c>
      <c r="L38" s="389">
        <v>0</v>
      </c>
      <c r="M38" s="391">
        <f t="shared" si="12"/>
        <v>2</v>
      </c>
      <c r="N38" s="393">
        <f t="shared" si="13"/>
        <v>2</v>
      </c>
      <c r="O38" s="394">
        <f t="shared" si="13"/>
        <v>0</v>
      </c>
      <c r="P38" s="395">
        <f t="shared" si="14"/>
        <v>2</v>
      </c>
      <c r="Q38" s="82"/>
      <c r="R38" s="82"/>
    </row>
    <row r="39" spans="1:18" ht="44.25" customHeight="1" x14ac:dyDescent="0.35">
      <c r="A39" s="956" t="s">
        <v>23</v>
      </c>
      <c r="B39" s="396">
        <v>0</v>
      </c>
      <c r="C39" s="397">
        <v>0</v>
      </c>
      <c r="D39" s="398">
        <f>B39+C39</f>
        <v>0</v>
      </c>
      <c r="E39" s="410">
        <v>0</v>
      </c>
      <c r="F39" s="397">
        <v>0</v>
      </c>
      <c r="G39" s="399">
        <f t="shared" si="11"/>
        <v>0</v>
      </c>
      <c r="H39" s="411">
        <v>0</v>
      </c>
      <c r="I39" s="397">
        <v>0</v>
      </c>
      <c r="J39" s="399">
        <f t="shared" si="15"/>
        <v>0</v>
      </c>
      <c r="K39" s="411">
        <v>1</v>
      </c>
      <c r="L39" s="397">
        <v>0</v>
      </c>
      <c r="M39" s="399">
        <f t="shared" si="12"/>
        <v>1</v>
      </c>
      <c r="N39" s="393">
        <f t="shared" si="13"/>
        <v>1</v>
      </c>
      <c r="O39" s="394">
        <f t="shared" si="13"/>
        <v>0</v>
      </c>
      <c r="P39" s="395">
        <f t="shared" si="14"/>
        <v>1</v>
      </c>
      <c r="Q39" s="75"/>
      <c r="R39" s="75"/>
    </row>
    <row r="40" spans="1:18" ht="42" customHeight="1" x14ac:dyDescent="0.35">
      <c r="A40" s="956" t="s">
        <v>47</v>
      </c>
      <c r="B40" s="396">
        <v>0</v>
      </c>
      <c r="C40" s="397">
        <v>0</v>
      </c>
      <c r="D40" s="398">
        <f t="shared" si="10"/>
        <v>0</v>
      </c>
      <c r="E40" s="410">
        <v>0</v>
      </c>
      <c r="F40" s="397">
        <v>0</v>
      </c>
      <c r="G40" s="399">
        <f t="shared" si="11"/>
        <v>0</v>
      </c>
      <c r="H40" s="411">
        <v>0</v>
      </c>
      <c r="I40" s="397">
        <v>0</v>
      </c>
      <c r="J40" s="399">
        <f t="shared" si="15"/>
        <v>0</v>
      </c>
      <c r="K40" s="411">
        <v>0</v>
      </c>
      <c r="L40" s="397">
        <v>0</v>
      </c>
      <c r="M40" s="399">
        <v>0</v>
      </c>
      <c r="N40" s="393">
        <f t="shared" si="13"/>
        <v>0</v>
      </c>
      <c r="O40" s="394">
        <f t="shared" si="13"/>
        <v>0</v>
      </c>
      <c r="P40" s="395">
        <f t="shared" si="14"/>
        <v>0</v>
      </c>
      <c r="Q40" s="75"/>
      <c r="R40" s="75"/>
    </row>
    <row r="41" spans="1:18" ht="49.5" customHeight="1" x14ac:dyDescent="0.35">
      <c r="A41" s="956" t="s">
        <v>25</v>
      </c>
      <c r="B41" s="396">
        <v>0</v>
      </c>
      <c r="C41" s="397">
        <v>0</v>
      </c>
      <c r="D41" s="398">
        <f t="shared" si="10"/>
        <v>0</v>
      </c>
      <c r="E41" s="410">
        <v>0</v>
      </c>
      <c r="F41" s="397">
        <v>0</v>
      </c>
      <c r="G41" s="399">
        <v>0</v>
      </c>
      <c r="H41" s="411">
        <v>0</v>
      </c>
      <c r="I41" s="397">
        <v>0</v>
      </c>
      <c r="J41" s="399">
        <f t="shared" si="15"/>
        <v>0</v>
      </c>
      <c r="K41" s="411">
        <v>1</v>
      </c>
      <c r="L41" s="397">
        <v>0</v>
      </c>
      <c r="M41" s="399">
        <f t="shared" si="12"/>
        <v>1</v>
      </c>
      <c r="N41" s="393">
        <f t="shared" si="13"/>
        <v>1</v>
      </c>
      <c r="O41" s="394">
        <f t="shared" si="13"/>
        <v>0</v>
      </c>
      <c r="P41" s="395">
        <f t="shared" si="14"/>
        <v>1</v>
      </c>
      <c r="Q41" s="75"/>
      <c r="R41" s="75"/>
    </row>
    <row r="42" spans="1:18" ht="40.5" customHeight="1" thickBot="1" x14ac:dyDescent="0.4">
      <c r="A42" s="956" t="s">
        <v>24</v>
      </c>
      <c r="B42" s="396">
        <v>0</v>
      </c>
      <c r="C42" s="397">
        <v>0</v>
      </c>
      <c r="D42" s="398">
        <f t="shared" si="10"/>
        <v>0</v>
      </c>
      <c r="E42" s="410">
        <v>0</v>
      </c>
      <c r="F42" s="397">
        <v>0</v>
      </c>
      <c r="G42" s="399">
        <f t="shared" si="11"/>
        <v>0</v>
      </c>
      <c r="H42" s="411">
        <v>0</v>
      </c>
      <c r="I42" s="397">
        <v>0</v>
      </c>
      <c r="J42" s="399">
        <f t="shared" si="15"/>
        <v>0</v>
      </c>
      <c r="K42" s="411">
        <v>0</v>
      </c>
      <c r="L42" s="397">
        <v>0</v>
      </c>
      <c r="M42" s="399">
        <f t="shared" si="12"/>
        <v>0</v>
      </c>
      <c r="N42" s="393">
        <f t="shared" si="13"/>
        <v>0</v>
      </c>
      <c r="O42" s="394">
        <f t="shared" si="13"/>
        <v>0</v>
      </c>
      <c r="P42" s="395">
        <f t="shared" si="14"/>
        <v>0</v>
      </c>
      <c r="Q42" s="75"/>
      <c r="R42" s="75"/>
    </row>
    <row r="43" spans="1:18" ht="40.5" customHeight="1" thickBot="1" x14ac:dyDescent="0.4">
      <c r="A43" s="677" t="s">
        <v>11</v>
      </c>
      <c r="B43" s="608">
        <v>0</v>
      </c>
      <c r="C43" s="608">
        <v>0</v>
      </c>
      <c r="D43" s="608">
        <v>0</v>
      </c>
      <c r="E43" s="608">
        <v>0</v>
      </c>
      <c r="F43" s="608">
        <v>0</v>
      </c>
      <c r="G43" s="608">
        <v>0</v>
      </c>
      <c r="H43" s="608">
        <v>0</v>
      </c>
      <c r="I43" s="608">
        <f>I33+I38</f>
        <v>0</v>
      </c>
      <c r="J43" s="608">
        <v>0</v>
      </c>
      <c r="K43" s="608">
        <v>0</v>
      </c>
      <c r="L43" s="608">
        <f>L33+L38</f>
        <v>0</v>
      </c>
      <c r="M43" s="608">
        <v>0</v>
      </c>
      <c r="N43" s="608">
        <v>0</v>
      </c>
      <c r="O43" s="608">
        <v>0</v>
      </c>
      <c r="P43" s="406">
        <v>0</v>
      </c>
      <c r="Q43" s="10"/>
      <c r="R43" s="10"/>
    </row>
    <row r="44" spans="1:18" ht="30.75" customHeight="1" thickBot="1" x14ac:dyDescent="0.4">
      <c r="A44" s="678" t="s">
        <v>8</v>
      </c>
      <c r="B44" s="597">
        <f>B31</f>
        <v>108</v>
      </c>
      <c r="C44" s="597">
        <f t="shared" ref="C44:P44" si="16">C31</f>
        <v>38</v>
      </c>
      <c r="D44" s="597">
        <f t="shared" si="16"/>
        <v>146</v>
      </c>
      <c r="E44" s="597">
        <f t="shared" si="16"/>
        <v>80</v>
      </c>
      <c r="F44" s="597">
        <f t="shared" si="16"/>
        <v>32</v>
      </c>
      <c r="G44" s="597">
        <f t="shared" si="16"/>
        <v>112</v>
      </c>
      <c r="H44" s="597">
        <f t="shared" si="16"/>
        <v>81</v>
      </c>
      <c r="I44" s="597">
        <f t="shared" si="16"/>
        <v>57</v>
      </c>
      <c r="J44" s="597">
        <f t="shared" si="16"/>
        <v>138</v>
      </c>
      <c r="K44" s="597">
        <f t="shared" si="16"/>
        <v>73</v>
      </c>
      <c r="L44" s="597">
        <f t="shared" si="16"/>
        <v>8</v>
      </c>
      <c r="M44" s="597">
        <f t="shared" si="16"/>
        <v>81</v>
      </c>
      <c r="N44" s="597">
        <f t="shared" si="16"/>
        <v>342</v>
      </c>
      <c r="O44" s="597">
        <f t="shared" si="16"/>
        <v>135</v>
      </c>
      <c r="P44" s="404">
        <f t="shared" si="16"/>
        <v>477</v>
      </c>
      <c r="Q44" s="84"/>
      <c r="R44" s="84"/>
    </row>
    <row r="45" spans="1:18" ht="30.75" customHeight="1" thickBot="1" x14ac:dyDescent="0.4">
      <c r="A45" s="73" t="s">
        <v>15</v>
      </c>
      <c r="B45" s="597">
        <f>B33+B38</f>
        <v>0</v>
      </c>
      <c r="C45" s="597">
        <f>C33+C38</f>
        <v>0</v>
      </c>
      <c r="D45" s="404">
        <f>D33+D38</f>
        <v>0</v>
      </c>
      <c r="E45" s="729">
        <f>E33+E38</f>
        <v>0</v>
      </c>
      <c r="F45" s="597">
        <f t="shared" ref="F45:L45" si="17">F43</f>
        <v>0</v>
      </c>
      <c r="G45" s="597">
        <f>G33+G38</f>
        <v>0</v>
      </c>
      <c r="H45" s="597">
        <f>H33+H38</f>
        <v>0</v>
      </c>
      <c r="I45" s="597">
        <f t="shared" si="17"/>
        <v>0</v>
      </c>
      <c r="J45" s="597">
        <f>J33+J38</f>
        <v>0</v>
      </c>
      <c r="K45" s="597">
        <f>K33+K38</f>
        <v>2</v>
      </c>
      <c r="L45" s="597">
        <f t="shared" si="17"/>
        <v>0</v>
      </c>
      <c r="M45" s="597">
        <f>M33+M38</f>
        <v>2</v>
      </c>
      <c r="N45" s="597">
        <f>B45+E45+H45+K45</f>
        <v>2</v>
      </c>
      <c r="O45" s="597">
        <f>C45+F45+I45+L45</f>
        <v>0</v>
      </c>
      <c r="P45" s="404">
        <f>D45+G45+J45+M45</f>
        <v>2</v>
      </c>
      <c r="Q45" s="84"/>
      <c r="R45" s="84"/>
    </row>
    <row r="46" spans="1:18" ht="57" customHeight="1" thickBot="1" x14ac:dyDescent="0.4">
      <c r="A46" s="961" t="s">
        <v>12</v>
      </c>
      <c r="B46" s="962">
        <f t="shared" ref="B46:K46" si="18">SUM(B44:B45)</f>
        <v>108</v>
      </c>
      <c r="C46" s="962">
        <f t="shared" si="18"/>
        <v>38</v>
      </c>
      <c r="D46" s="963">
        <f>D44+D45</f>
        <v>146</v>
      </c>
      <c r="E46" s="964">
        <f t="shared" si="18"/>
        <v>80</v>
      </c>
      <c r="F46" s="962">
        <f t="shared" si="18"/>
        <v>32</v>
      </c>
      <c r="G46" s="962">
        <f t="shared" si="18"/>
        <v>112</v>
      </c>
      <c r="H46" s="962">
        <f>H44+H45</f>
        <v>81</v>
      </c>
      <c r="I46" s="962">
        <f t="shared" si="18"/>
        <v>57</v>
      </c>
      <c r="J46" s="962">
        <f>J44+J45</f>
        <v>138</v>
      </c>
      <c r="K46" s="962">
        <f t="shared" si="18"/>
        <v>75</v>
      </c>
      <c r="L46" s="962">
        <f>L31+L43</f>
        <v>8</v>
      </c>
      <c r="M46" s="962">
        <f>M43+M44+M45</f>
        <v>83</v>
      </c>
      <c r="N46" s="962">
        <f>N44+N45</f>
        <v>344</v>
      </c>
      <c r="O46" s="962">
        <f>O44+O45</f>
        <v>135</v>
      </c>
      <c r="P46" s="963">
        <f>P44+P45</f>
        <v>479</v>
      </c>
      <c r="Q46" s="84"/>
      <c r="R46" s="84"/>
    </row>
    <row r="47" spans="1:18" ht="30.75" customHeight="1" x14ac:dyDescent="0.35">
      <c r="A47" s="75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5"/>
    </row>
    <row r="48" spans="1:18" ht="30.75" customHeight="1" x14ac:dyDescent="0.35">
      <c r="A48" s="7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75"/>
      <c r="R48" s="75"/>
    </row>
    <row r="49" spans="1:16" ht="30.75" customHeight="1" x14ac:dyDescent="0.35">
      <c r="A49" s="1275"/>
      <c r="B49" s="1275"/>
      <c r="C49" s="1275"/>
      <c r="D49" s="1275"/>
      <c r="E49" s="1275"/>
      <c r="F49" s="1275"/>
      <c r="G49" s="1275"/>
      <c r="H49" s="1275"/>
      <c r="I49" s="1275"/>
      <c r="J49" s="1275"/>
      <c r="K49" s="1275"/>
      <c r="L49" s="1275"/>
      <c r="M49" s="1275"/>
      <c r="N49" s="1275"/>
      <c r="O49" s="1275"/>
      <c r="P49" s="1275"/>
    </row>
    <row r="50" spans="1:16" ht="30.75" customHeight="1" x14ac:dyDescent="0.35">
      <c r="A50" s="1276"/>
      <c r="B50" s="1276"/>
      <c r="C50" s="1276"/>
      <c r="D50" s="1276"/>
      <c r="E50" s="1276"/>
      <c r="F50" s="1276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</row>
    <row r="51" spans="1:16" ht="30.75" customHeight="1" x14ac:dyDescent="0.35">
      <c r="A51" s="37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16" ht="30.75" customHeight="1" x14ac:dyDescent="0.35">
      <c r="A52" s="37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</sheetData>
  <mergeCells count="11">
    <mergeCell ref="A49:P49"/>
    <mergeCell ref="A50:P50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AP40"/>
  <sheetViews>
    <sheetView topLeftCell="A7" zoomScale="45" zoomScaleNormal="45" workbookViewId="0">
      <selection activeCell="V24" sqref="V24"/>
    </sheetView>
  </sheetViews>
  <sheetFormatPr defaultRowHeight="25.5" x14ac:dyDescent="0.35"/>
  <cols>
    <col min="1" max="1" width="97.85546875" style="351" customWidth="1"/>
    <col min="2" max="2" width="15.5703125" style="351" customWidth="1"/>
    <col min="3" max="3" width="14.5703125" style="351" customWidth="1"/>
    <col min="4" max="4" width="14" style="351" customWidth="1"/>
    <col min="5" max="5" width="15.28515625" style="351" customWidth="1"/>
    <col min="6" max="6" width="12.42578125" style="351" customWidth="1"/>
    <col min="7" max="7" width="13.7109375" style="351" customWidth="1"/>
    <col min="8" max="8" width="18" style="351" customWidth="1"/>
    <col min="9" max="9" width="12.5703125" style="351" customWidth="1"/>
    <col min="10" max="10" width="13.42578125" style="351" customWidth="1"/>
    <col min="11" max="11" width="15.85546875" style="351" customWidth="1"/>
    <col min="12" max="12" width="13.140625" style="351" customWidth="1"/>
    <col min="13" max="13" width="13.85546875" style="351" customWidth="1"/>
    <col min="14" max="14" width="18.28515625" style="351" customWidth="1"/>
    <col min="15" max="15" width="13.140625" style="351" customWidth="1"/>
    <col min="16" max="16" width="13.28515625" style="351" customWidth="1"/>
    <col min="17" max="18" width="10.7109375" style="351" customWidth="1"/>
    <col min="19" max="19" width="9.140625" style="351"/>
    <col min="20" max="20" width="12.85546875" style="351" customWidth="1"/>
    <col min="21" max="21" width="23.42578125" style="351" customWidth="1"/>
    <col min="22" max="23" width="9.140625" style="351"/>
    <col min="24" max="24" width="10.5703125" style="351" bestFit="1" customWidth="1"/>
    <col min="25" max="25" width="11.28515625" style="351" customWidth="1"/>
    <col min="26" max="256" width="9.140625" style="351"/>
    <col min="257" max="257" width="89" style="351" customWidth="1"/>
    <col min="258" max="259" width="14.5703125" style="351" customWidth="1"/>
    <col min="260" max="260" width="14" style="351" customWidth="1"/>
    <col min="261" max="261" width="14.28515625" style="351" customWidth="1"/>
    <col min="262" max="262" width="12.42578125" style="351" customWidth="1"/>
    <col min="263" max="263" width="13.7109375" style="351" customWidth="1"/>
    <col min="264" max="264" width="14.5703125" style="351" customWidth="1"/>
    <col min="265" max="265" width="12.5703125" style="351" customWidth="1"/>
    <col min="266" max="266" width="13.42578125" style="351" customWidth="1"/>
    <col min="267" max="267" width="14" style="351" customWidth="1"/>
    <col min="268" max="268" width="13.140625" style="351" customWidth="1"/>
    <col min="269" max="269" width="13.85546875" style="351" customWidth="1"/>
    <col min="270" max="270" width="14.42578125" style="351" customWidth="1"/>
    <col min="271" max="271" width="13.140625" style="351" customWidth="1"/>
    <col min="272" max="272" width="13.28515625" style="351" customWidth="1"/>
    <col min="273" max="274" width="10.7109375" style="351" customWidth="1"/>
    <col min="275" max="275" width="9.140625" style="351"/>
    <col min="276" max="276" width="12.85546875" style="351" customWidth="1"/>
    <col min="277" max="277" width="23.42578125" style="351" customWidth="1"/>
    <col min="278" max="279" width="9.140625" style="351"/>
    <col min="280" max="280" width="10.5703125" style="351" bestFit="1" customWidth="1"/>
    <col min="281" max="281" width="11.28515625" style="351" customWidth="1"/>
    <col min="282" max="512" width="9.140625" style="351"/>
    <col min="513" max="513" width="89" style="351" customWidth="1"/>
    <col min="514" max="515" width="14.5703125" style="351" customWidth="1"/>
    <col min="516" max="516" width="14" style="351" customWidth="1"/>
    <col min="517" max="517" width="14.28515625" style="351" customWidth="1"/>
    <col min="518" max="518" width="12.42578125" style="351" customWidth="1"/>
    <col min="519" max="519" width="13.7109375" style="351" customWidth="1"/>
    <col min="520" max="520" width="14.5703125" style="351" customWidth="1"/>
    <col min="521" max="521" width="12.5703125" style="351" customWidth="1"/>
    <col min="522" max="522" width="13.42578125" style="351" customWidth="1"/>
    <col min="523" max="523" width="14" style="351" customWidth="1"/>
    <col min="524" max="524" width="13.140625" style="351" customWidth="1"/>
    <col min="525" max="525" width="13.85546875" style="351" customWidth="1"/>
    <col min="526" max="526" width="14.42578125" style="351" customWidth="1"/>
    <col min="527" max="527" width="13.140625" style="351" customWidth="1"/>
    <col min="528" max="528" width="13.28515625" style="351" customWidth="1"/>
    <col min="529" max="530" width="10.7109375" style="351" customWidth="1"/>
    <col min="531" max="531" width="9.140625" style="351"/>
    <col min="532" max="532" width="12.85546875" style="351" customWidth="1"/>
    <col min="533" max="533" width="23.42578125" style="351" customWidth="1"/>
    <col min="534" max="535" width="9.140625" style="351"/>
    <col min="536" max="536" width="10.5703125" style="351" bestFit="1" customWidth="1"/>
    <col min="537" max="537" width="11.28515625" style="351" customWidth="1"/>
    <col min="538" max="768" width="9.140625" style="351"/>
    <col min="769" max="769" width="89" style="351" customWidth="1"/>
    <col min="770" max="771" width="14.5703125" style="351" customWidth="1"/>
    <col min="772" max="772" width="14" style="351" customWidth="1"/>
    <col min="773" max="773" width="14.28515625" style="351" customWidth="1"/>
    <col min="774" max="774" width="12.42578125" style="351" customWidth="1"/>
    <col min="775" max="775" width="13.7109375" style="351" customWidth="1"/>
    <col min="776" max="776" width="14.5703125" style="351" customWidth="1"/>
    <col min="777" max="777" width="12.5703125" style="351" customWidth="1"/>
    <col min="778" max="778" width="13.42578125" style="351" customWidth="1"/>
    <col min="779" max="779" width="14" style="351" customWidth="1"/>
    <col min="780" max="780" width="13.140625" style="351" customWidth="1"/>
    <col min="781" max="781" width="13.85546875" style="351" customWidth="1"/>
    <col min="782" max="782" width="14.42578125" style="351" customWidth="1"/>
    <col min="783" max="783" width="13.140625" style="351" customWidth="1"/>
    <col min="784" max="784" width="13.28515625" style="351" customWidth="1"/>
    <col min="785" max="786" width="10.7109375" style="351" customWidth="1"/>
    <col min="787" max="787" width="9.140625" style="351"/>
    <col min="788" max="788" width="12.85546875" style="351" customWidth="1"/>
    <col min="789" max="789" width="23.42578125" style="351" customWidth="1"/>
    <col min="790" max="791" width="9.140625" style="351"/>
    <col min="792" max="792" width="10.5703125" style="351" bestFit="1" customWidth="1"/>
    <col min="793" max="793" width="11.28515625" style="351" customWidth="1"/>
    <col min="794" max="1024" width="9.140625" style="351"/>
    <col min="1025" max="1025" width="89" style="351" customWidth="1"/>
    <col min="1026" max="1027" width="14.5703125" style="351" customWidth="1"/>
    <col min="1028" max="1028" width="14" style="351" customWidth="1"/>
    <col min="1029" max="1029" width="14.28515625" style="351" customWidth="1"/>
    <col min="1030" max="1030" width="12.42578125" style="351" customWidth="1"/>
    <col min="1031" max="1031" width="13.7109375" style="351" customWidth="1"/>
    <col min="1032" max="1032" width="14.5703125" style="351" customWidth="1"/>
    <col min="1033" max="1033" width="12.5703125" style="351" customWidth="1"/>
    <col min="1034" max="1034" width="13.42578125" style="351" customWidth="1"/>
    <col min="1035" max="1035" width="14" style="351" customWidth="1"/>
    <col min="1036" max="1036" width="13.140625" style="351" customWidth="1"/>
    <col min="1037" max="1037" width="13.85546875" style="351" customWidth="1"/>
    <col min="1038" max="1038" width="14.42578125" style="351" customWidth="1"/>
    <col min="1039" max="1039" width="13.140625" style="351" customWidth="1"/>
    <col min="1040" max="1040" width="13.28515625" style="351" customWidth="1"/>
    <col min="1041" max="1042" width="10.7109375" style="351" customWidth="1"/>
    <col min="1043" max="1043" width="9.140625" style="351"/>
    <col min="1044" max="1044" width="12.85546875" style="351" customWidth="1"/>
    <col min="1045" max="1045" width="23.42578125" style="351" customWidth="1"/>
    <col min="1046" max="1047" width="9.140625" style="351"/>
    <col min="1048" max="1048" width="10.5703125" style="351" bestFit="1" customWidth="1"/>
    <col min="1049" max="1049" width="11.28515625" style="351" customWidth="1"/>
    <col min="1050" max="1280" width="9.140625" style="351"/>
    <col min="1281" max="1281" width="89" style="351" customWidth="1"/>
    <col min="1282" max="1283" width="14.5703125" style="351" customWidth="1"/>
    <col min="1284" max="1284" width="14" style="351" customWidth="1"/>
    <col min="1285" max="1285" width="14.28515625" style="351" customWidth="1"/>
    <col min="1286" max="1286" width="12.42578125" style="351" customWidth="1"/>
    <col min="1287" max="1287" width="13.7109375" style="351" customWidth="1"/>
    <col min="1288" max="1288" width="14.5703125" style="351" customWidth="1"/>
    <col min="1289" max="1289" width="12.5703125" style="351" customWidth="1"/>
    <col min="1290" max="1290" width="13.42578125" style="351" customWidth="1"/>
    <col min="1291" max="1291" width="14" style="351" customWidth="1"/>
    <col min="1292" max="1292" width="13.140625" style="351" customWidth="1"/>
    <col min="1293" max="1293" width="13.85546875" style="351" customWidth="1"/>
    <col min="1294" max="1294" width="14.42578125" style="351" customWidth="1"/>
    <col min="1295" max="1295" width="13.140625" style="351" customWidth="1"/>
    <col min="1296" max="1296" width="13.28515625" style="351" customWidth="1"/>
    <col min="1297" max="1298" width="10.7109375" style="351" customWidth="1"/>
    <col min="1299" max="1299" width="9.140625" style="351"/>
    <col min="1300" max="1300" width="12.85546875" style="351" customWidth="1"/>
    <col min="1301" max="1301" width="23.42578125" style="351" customWidth="1"/>
    <col min="1302" max="1303" width="9.140625" style="351"/>
    <col min="1304" max="1304" width="10.5703125" style="351" bestFit="1" customWidth="1"/>
    <col min="1305" max="1305" width="11.28515625" style="351" customWidth="1"/>
    <col min="1306" max="1536" width="9.140625" style="351"/>
    <col min="1537" max="1537" width="89" style="351" customWidth="1"/>
    <col min="1538" max="1539" width="14.5703125" style="351" customWidth="1"/>
    <col min="1540" max="1540" width="14" style="351" customWidth="1"/>
    <col min="1541" max="1541" width="14.28515625" style="351" customWidth="1"/>
    <col min="1542" max="1542" width="12.42578125" style="351" customWidth="1"/>
    <col min="1543" max="1543" width="13.7109375" style="351" customWidth="1"/>
    <col min="1544" max="1544" width="14.5703125" style="351" customWidth="1"/>
    <col min="1545" max="1545" width="12.5703125" style="351" customWidth="1"/>
    <col min="1546" max="1546" width="13.42578125" style="351" customWidth="1"/>
    <col min="1547" max="1547" width="14" style="351" customWidth="1"/>
    <col min="1548" max="1548" width="13.140625" style="351" customWidth="1"/>
    <col min="1549" max="1549" width="13.85546875" style="351" customWidth="1"/>
    <col min="1550" max="1550" width="14.42578125" style="351" customWidth="1"/>
    <col min="1551" max="1551" width="13.140625" style="351" customWidth="1"/>
    <col min="1552" max="1552" width="13.28515625" style="351" customWidth="1"/>
    <col min="1553" max="1554" width="10.7109375" style="351" customWidth="1"/>
    <col min="1555" max="1555" width="9.140625" style="351"/>
    <col min="1556" max="1556" width="12.85546875" style="351" customWidth="1"/>
    <col min="1557" max="1557" width="23.42578125" style="351" customWidth="1"/>
    <col min="1558" max="1559" width="9.140625" style="351"/>
    <col min="1560" max="1560" width="10.5703125" style="351" bestFit="1" customWidth="1"/>
    <col min="1561" max="1561" width="11.28515625" style="351" customWidth="1"/>
    <col min="1562" max="1792" width="9.140625" style="351"/>
    <col min="1793" max="1793" width="89" style="351" customWidth="1"/>
    <col min="1794" max="1795" width="14.5703125" style="351" customWidth="1"/>
    <col min="1796" max="1796" width="14" style="351" customWidth="1"/>
    <col min="1797" max="1797" width="14.28515625" style="351" customWidth="1"/>
    <col min="1798" max="1798" width="12.42578125" style="351" customWidth="1"/>
    <col min="1799" max="1799" width="13.7109375" style="351" customWidth="1"/>
    <col min="1800" max="1800" width="14.5703125" style="351" customWidth="1"/>
    <col min="1801" max="1801" width="12.5703125" style="351" customWidth="1"/>
    <col min="1802" max="1802" width="13.42578125" style="351" customWidth="1"/>
    <col min="1803" max="1803" width="14" style="351" customWidth="1"/>
    <col min="1804" max="1804" width="13.140625" style="351" customWidth="1"/>
    <col min="1805" max="1805" width="13.85546875" style="351" customWidth="1"/>
    <col min="1806" max="1806" width="14.42578125" style="351" customWidth="1"/>
    <col min="1807" max="1807" width="13.140625" style="351" customWidth="1"/>
    <col min="1808" max="1808" width="13.28515625" style="351" customWidth="1"/>
    <col min="1809" max="1810" width="10.7109375" style="351" customWidth="1"/>
    <col min="1811" max="1811" width="9.140625" style="351"/>
    <col min="1812" max="1812" width="12.85546875" style="351" customWidth="1"/>
    <col min="1813" max="1813" width="23.42578125" style="351" customWidth="1"/>
    <col min="1814" max="1815" width="9.140625" style="351"/>
    <col min="1816" max="1816" width="10.5703125" style="351" bestFit="1" customWidth="1"/>
    <col min="1817" max="1817" width="11.28515625" style="351" customWidth="1"/>
    <col min="1818" max="2048" width="9.140625" style="351"/>
    <col min="2049" max="2049" width="89" style="351" customWidth="1"/>
    <col min="2050" max="2051" width="14.5703125" style="351" customWidth="1"/>
    <col min="2052" max="2052" width="14" style="351" customWidth="1"/>
    <col min="2053" max="2053" width="14.28515625" style="351" customWidth="1"/>
    <col min="2054" max="2054" width="12.42578125" style="351" customWidth="1"/>
    <col min="2055" max="2055" width="13.7109375" style="351" customWidth="1"/>
    <col min="2056" max="2056" width="14.5703125" style="351" customWidth="1"/>
    <col min="2057" max="2057" width="12.5703125" style="351" customWidth="1"/>
    <col min="2058" max="2058" width="13.42578125" style="351" customWidth="1"/>
    <col min="2059" max="2059" width="14" style="351" customWidth="1"/>
    <col min="2060" max="2060" width="13.140625" style="351" customWidth="1"/>
    <col min="2061" max="2061" width="13.85546875" style="351" customWidth="1"/>
    <col min="2062" max="2062" width="14.42578125" style="351" customWidth="1"/>
    <col min="2063" max="2063" width="13.140625" style="351" customWidth="1"/>
    <col min="2064" max="2064" width="13.28515625" style="351" customWidth="1"/>
    <col min="2065" max="2066" width="10.7109375" style="351" customWidth="1"/>
    <col min="2067" max="2067" width="9.140625" style="351"/>
    <col min="2068" max="2068" width="12.85546875" style="351" customWidth="1"/>
    <col min="2069" max="2069" width="23.42578125" style="351" customWidth="1"/>
    <col min="2070" max="2071" width="9.140625" style="351"/>
    <col min="2072" max="2072" width="10.5703125" style="351" bestFit="1" customWidth="1"/>
    <col min="2073" max="2073" width="11.28515625" style="351" customWidth="1"/>
    <col min="2074" max="2304" width="9.140625" style="351"/>
    <col min="2305" max="2305" width="89" style="351" customWidth="1"/>
    <col min="2306" max="2307" width="14.5703125" style="351" customWidth="1"/>
    <col min="2308" max="2308" width="14" style="351" customWidth="1"/>
    <col min="2309" max="2309" width="14.28515625" style="351" customWidth="1"/>
    <col min="2310" max="2310" width="12.42578125" style="351" customWidth="1"/>
    <col min="2311" max="2311" width="13.7109375" style="351" customWidth="1"/>
    <col min="2312" max="2312" width="14.5703125" style="351" customWidth="1"/>
    <col min="2313" max="2313" width="12.5703125" style="351" customWidth="1"/>
    <col min="2314" max="2314" width="13.42578125" style="351" customWidth="1"/>
    <col min="2315" max="2315" width="14" style="351" customWidth="1"/>
    <col min="2316" max="2316" width="13.140625" style="351" customWidth="1"/>
    <col min="2317" max="2317" width="13.85546875" style="351" customWidth="1"/>
    <col min="2318" max="2318" width="14.42578125" style="351" customWidth="1"/>
    <col min="2319" max="2319" width="13.140625" style="351" customWidth="1"/>
    <col min="2320" max="2320" width="13.28515625" style="351" customWidth="1"/>
    <col min="2321" max="2322" width="10.7109375" style="351" customWidth="1"/>
    <col min="2323" max="2323" width="9.140625" style="351"/>
    <col min="2324" max="2324" width="12.85546875" style="351" customWidth="1"/>
    <col min="2325" max="2325" width="23.42578125" style="351" customWidth="1"/>
    <col min="2326" max="2327" width="9.140625" style="351"/>
    <col min="2328" max="2328" width="10.5703125" style="351" bestFit="1" customWidth="1"/>
    <col min="2329" max="2329" width="11.28515625" style="351" customWidth="1"/>
    <col min="2330" max="2560" width="9.140625" style="351"/>
    <col min="2561" max="2561" width="89" style="351" customWidth="1"/>
    <col min="2562" max="2563" width="14.5703125" style="351" customWidth="1"/>
    <col min="2564" max="2564" width="14" style="351" customWidth="1"/>
    <col min="2565" max="2565" width="14.28515625" style="351" customWidth="1"/>
    <col min="2566" max="2566" width="12.42578125" style="351" customWidth="1"/>
    <col min="2567" max="2567" width="13.7109375" style="351" customWidth="1"/>
    <col min="2568" max="2568" width="14.5703125" style="351" customWidth="1"/>
    <col min="2569" max="2569" width="12.5703125" style="351" customWidth="1"/>
    <col min="2570" max="2570" width="13.42578125" style="351" customWidth="1"/>
    <col min="2571" max="2571" width="14" style="351" customWidth="1"/>
    <col min="2572" max="2572" width="13.140625" style="351" customWidth="1"/>
    <col min="2573" max="2573" width="13.85546875" style="351" customWidth="1"/>
    <col min="2574" max="2574" width="14.42578125" style="351" customWidth="1"/>
    <col min="2575" max="2575" width="13.140625" style="351" customWidth="1"/>
    <col min="2576" max="2576" width="13.28515625" style="351" customWidth="1"/>
    <col min="2577" max="2578" width="10.7109375" style="351" customWidth="1"/>
    <col min="2579" max="2579" width="9.140625" style="351"/>
    <col min="2580" max="2580" width="12.85546875" style="351" customWidth="1"/>
    <col min="2581" max="2581" width="23.42578125" style="351" customWidth="1"/>
    <col min="2582" max="2583" width="9.140625" style="351"/>
    <col min="2584" max="2584" width="10.5703125" style="351" bestFit="1" customWidth="1"/>
    <col min="2585" max="2585" width="11.28515625" style="351" customWidth="1"/>
    <col min="2586" max="2816" width="9.140625" style="351"/>
    <col min="2817" max="2817" width="89" style="351" customWidth="1"/>
    <col min="2818" max="2819" width="14.5703125" style="351" customWidth="1"/>
    <col min="2820" max="2820" width="14" style="351" customWidth="1"/>
    <col min="2821" max="2821" width="14.28515625" style="351" customWidth="1"/>
    <col min="2822" max="2822" width="12.42578125" style="351" customWidth="1"/>
    <col min="2823" max="2823" width="13.7109375" style="351" customWidth="1"/>
    <col min="2824" max="2824" width="14.5703125" style="351" customWidth="1"/>
    <col min="2825" max="2825" width="12.5703125" style="351" customWidth="1"/>
    <col min="2826" max="2826" width="13.42578125" style="351" customWidth="1"/>
    <col min="2827" max="2827" width="14" style="351" customWidth="1"/>
    <col min="2828" max="2828" width="13.140625" style="351" customWidth="1"/>
    <col min="2829" max="2829" width="13.85546875" style="351" customWidth="1"/>
    <col min="2830" max="2830" width="14.42578125" style="351" customWidth="1"/>
    <col min="2831" max="2831" width="13.140625" style="351" customWidth="1"/>
    <col min="2832" max="2832" width="13.28515625" style="351" customWidth="1"/>
    <col min="2833" max="2834" width="10.7109375" style="351" customWidth="1"/>
    <col min="2835" max="2835" width="9.140625" style="351"/>
    <col min="2836" max="2836" width="12.85546875" style="351" customWidth="1"/>
    <col min="2837" max="2837" width="23.42578125" style="351" customWidth="1"/>
    <col min="2838" max="2839" width="9.140625" style="351"/>
    <col min="2840" max="2840" width="10.5703125" style="351" bestFit="1" customWidth="1"/>
    <col min="2841" max="2841" width="11.28515625" style="351" customWidth="1"/>
    <col min="2842" max="3072" width="9.140625" style="351"/>
    <col min="3073" max="3073" width="89" style="351" customWidth="1"/>
    <col min="3074" max="3075" width="14.5703125" style="351" customWidth="1"/>
    <col min="3076" max="3076" width="14" style="351" customWidth="1"/>
    <col min="3077" max="3077" width="14.28515625" style="351" customWidth="1"/>
    <col min="3078" max="3078" width="12.42578125" style="351" customWidth="1"/>
    <col min="3079" max="3079" width="13.7109375" style="351" customWidth="1"/>
    <col min="3080" max="3080" width="14.5703125" style="351" customWidth="1"/>
    <col min="3081" max="3081" width="12.5703125" style="351" customWidth="1"/>
    <col min="3082" max="3082" width="13.42578125" style="351" customWidth="1"/>
    <col min="3083" max="3083" width="14" style="351" customWidth="1"/>
    <col min="3084" max="3084" width="13.140625" style="351" customWidth="1"/>
    <col min="3085" max="3085" width="13.85546875" style="351" customWidth="1"/>
    <col min="3086" max="3086" width="14.42578125" style="351" customWidth="1"/>
    <col min="3087" max="3087" width="13.140625" style="351" customWidth="1"/>
    <col min="3088" max="3088" width="13.28515625" style="351" customWidth="1"/>
    <col min="3089" max="3090" width="10.7109375" style="351" customWidth="1"/>
    <col min="3091" max="3091" width="9.140625" style="351"/>
    <col min="3092" max="3092" width="12.85546875" style="351" customWidth="1"/>
    <col min="3093" max="3093" width="23.42578125" style="351" customWidth="1"/>
    <col min="3094" max="3095" width="9.140625" style="351"/>
    <col min="3096" max="3096" width="10.5703125" style="351" bestFit="1" customWidth="1"/>
    <col min="3097" max="3097" width="11.28515625" style="351" customWidth="1"/>
    <col min="3098" max="3328" width="9.140625" style="351"/>
    <col min="3329" max="3329" width="89" style="351" customWidth="1"/>
    <col min="3330" max="3331" width="14.5703125" style="351" customWidth="1"/>
    <col min="3332" max="3332" width="14" style="351" customWidth="1"/>
    <col min="3333" max="3333" width="14.28515625" style="351" customWidth="1"/>
    <col min="3334" max="3334" width="12.42578125" style="351" customWidth="1"/>
    <col min="3335" max="3335" width="13.7109375" style="351" customWidth="1"/>
    <col min="3336" max="3336" width="14.5703125" style="351" customWidth="1"/>
    <col min="3337" max="3337" width="12.5703125" style="351" customWidth="1"/>
    <col min="3338" max="3338" width="13.42578125" style="351" customWidth="1"/>
    <col min="3339" max="3339" width="14" style="351" customWidth="1"/>
    <col min="3340" max="3340" width="13.140625" style="351" customWidth="1"/>
    <col min="3341" max="3341" width="13.85546875" style="351" customWidth="1"/>
    <col min="3342" max="3342" width="14.42578125" style="351" customWidth="1"/>
    <col min="3343" max="3343" width="13.140625" style="351" customWidth="1"/>
    <col min="3344" max="3344" width="13.28515625" style="351" customWidth="1"/>
    <col min="3345" max="3346" width="10.7109375" style="351" customWidth="1"/>
    <col min="3347" max="3347" width="9.140625" style="351"/>
    <col min="3348" max="3348" width="12.85546875" style="351" customWidth="1"/>
    <col min="3349" max="3349" width="23.42578125" style="351" customWidth="1"/>
    <col min="3350" max="3351" width="9.140625" style="351"/>
    <col min="3352" max="3352" width="10.5703125" style="351" bestFit="1" customWidth="1"/>
    <col min="3353" max="3353" width="11.28515625" style="351" customWidth="1"/>
    <col min="3354" max="3584" width="9.140625" style="351"/>
    <col min="3585" max="3585" width="89" style="351" customWidth="1"/>
    <col min="3586" max="3587" width="14.5703125" style="351" customWidth="1"/>
    <col min="3588" max="3588" width="14" style="351" customWidth="1"/>
    <col min="3589" max="3589" width="14.28515625" style="351" customWidth="1"/>
    <col min="3590" max="3590" width="12.42578125" style="351" customWidth="1"/>
    <col min="3591" max="3591" width="13.7109375" style="351" customWidth="1"/>
    <col min="3592" max="3592" width="14.5703125" style="351" customWidth="1"/>
    <col min="3593" max="3593" width="12.5703125" style="351" customWidth="1"/>
    <col min="3594" max="3594" width="13.42578125" style="351" customWidth="1"/>
    <col min="3595" max="3595" width="14" style="351" customWidth="1"/>
    <col min="3596" max="3596" width="13.140625" style="351" customWidth="1"/>
    <col min="3597" max="3597" width="13.85546875" style="351" customWidth="1"/>
    <col min="3598" max="3598" width="14.42578125" style="351" customWidth="1"/>
    <col min="3599" max="3599" width="13.140625" style="351" customWidth="1"/>
    <col min="3600" max="3600" width="13.28515625" style="351" customWidth="1"/>
    <col min="3601" max="3602" width="10.7109375" style="351" customWidth="1"/>
    <col min="3603" max="3603" width="9.140625" style="351"/>
    <col min="3604" max="3604" width="12.85546875" style="351" customWidth="1"/>
    <col min="3605" max="3605" width="23.42578125" style="351" customWidth="1"/>
    <col min="3606" max="3607" width="9.140625" style="351"/>
    <col min="3608" max="3608" width="10.5703125" style="351" bestFit="1" customWidth="1"/>
    <col min="3609" max="3609" width="11.28515625" style="351" customWidth="1"/>
    <col min="3610" max="3840" width="9.140625" style="351"/>
    <col min="3841" max="3841" width="89" style="351" customWidth="1"/>
    <col min="3842" max="3843" width="14.5703125" style="351" customWidth="1"/>
    <col min="3844" max="3844" width="14" style="351" customWidth="1"/>
    <col min="3845" max="3845" width="14.28515625" style="351" customWidth="1"/>
    <col min="3846" max="3846" width="12.42578125" style="351" customWidth="1"/>
    <col min="3847" max="3847" width="13.7109375" style="351" customWidth="1"/>
    <col min="3848" max="3848" width="14.5703125" style="351" customWidth="1"/>
    <col min="3849" max="3849" width="12.5703125" style="351" customWidth="1"/>
    <col min="3850" max="3850" width="13.42578125" style="351" customWidth="1"/>
    <col min="3851" max="3851" width="14" style="351" customWidth="1"/>
    <col min="3852" max="3852" width="13.140625" style="351" customWidth="1"/>
    <col min="3853" max="3853" width="13.85546875" style="351" customWidth="1"/>
    <col min="3854" max="3854" width="14.42578125" style="351" customWidth="1"/>
    <col min="3855" max="3855" width="13.140625" style="351" customWidth="1"/>
    <col min="3856" max="3856" width="13.28515625" style="351" customWidth="1"/>
    <col min="3857" max="3858" width="10.7109375" style="351" customWidth="1"/>
    <col min="3859" max="3859" width="9.140625" style="351"/>
    <col min="3860" max="3860" width="12.85546875" style="351" customWidth="1"/>
    <col min="3861" max="3861" width="23.42578125" style="351" customWidth="1"/>
    <col min="3862" max="3863" width="9.140625" style="351"/>
    <col min="3864" max="3864" width="10.5703125" style="351" bestFit="1" customWidth="1"/>
    <col min="3865" max="3865" width="11.28515625" style="351" customWidth="1"/>
    <col min="3866" max="4096" width="9.140625" style="351"/>
    <col min="4097" max="4097" width="89" style="351" customWidth="1"/>
    <col min="4098" max="4099" width="14.5703125" style="351" customWidth="1"/>
    <col min="4100" max="4100" width="14" style="351" customWidth="1"/>
    <col min="4101" max="4101" width="14.28515625" style="351" customWidth="1"/>
    <col min="4102" max="4102" width="12.42578125" style="351" customWidth="1"/>
    <col min="4103" max="4103" width="13.7109375" style="351" customWidth="1"/>
    <col min="4104" max="4104" width="14.5703125" style="351" customWidth="1"/>
    <col min="4105" max="4105" width="12.5703125" style="351" customWidth="1"/>
    <col min="4106" max="4106" width="13.42578125" style="351" customWidth="1"/>
    <col min="4107" max="4107" width="14" style="351" customWidth="1"/>
    <col min="4108" max="4108" width="13.140625" style="351" customWidth="1"/>
    <col min="4109" max="4109" width="13.85546875" style="351" customWidth="1"/>
    <col min="4110" max="4110" width="14.42578125" style="351" customWidth="1"/>
    <col min="4111" max="4111" width="13.140625" style="351" customWidth="1"/>
    <col min="4112" max="4112" width="13.28515625" style="351" customWidth="1"/>
    <col min="4113" max="4114" width="10.7109375" style="351" customWidth="1"/>
    <col min="4115" max="4115" width="9.140625" style="351"/>
    <col min="4116" max="4116" width="12.85546875" style="351" customWidth="1"/>
    <col min="4117" max="4117" width="23.42578125" style="351" customWidth="1"/>
    <col min="4118" max="4119" width="9.140625" style="351"/>
    <col min="4120" max="4120" width="10.5703125" style="351" bestFit="1" customWidth="1"/>
    <col min="4121" max="4121" width="11.28515625" style="351" customWidth="1"/>
    <col min="4122" max="4352" width="9.140625" style="351"/>
    <col min="4353" max="4353" width="89" style="351" customWidth="1"/>
    <col min="4354" max="4355" width="14.5703125" style="351" customWidth="1"/>
    <col min="4356" max="4356" width="14" style="351" customWidth="1"/>
    <col min="4357" max="4357" width="14.28515625" style="351" customWidth="1"/>
    <col min="4358" max="4358" width="12.42578125" style="351" customWidth="1"/>
    <col min="4359" max="4359" width="13.7109375" style="351" customWidth="1"/>
    <col min="4360" max="4360" width="14.5703125" style="351" customWidth="1"/>
    <col min="4361" max="4361" width="12.5703125" style="351" customWidth="1"/>
    <col min="4362" max="4362" width="13.42578125" style="351" customWidth="1"/>
    <col min="4363" max="4363" width="14" style="351" customWidth="1"/>
    <col min="4364" max="4364" width="13.140625" style="351" customWidth="1"/>
    <col min="4365" max="4365" width="13.85546875" style="351" customWidth="1"/>
    <col min="4366" max="4366" width="14.42578125" style="351" customWidth="1"/>
    <col min="4367" max="4367" width="13.140625" style="351" customWidth="1"/>
    <col min="4368" max="4368" width="13.28515625" style="351" customWidth="1"/>
    <col min="4369" max="4370" width="10.7109375" style="351" customWidth="1"/>
    <col min="4371" max="4371" width="9.140625" style="351"/>
    <col min="4372" max="4372" width="12.85546875" style="351" customWidth="1"/>
    <col min="4373" max="4373" width="23.42578125" style="351" customWidth="1"/>
    <col min="4374" max="4375" width="9.140625" style="351"/>
    <col min="4376" max="4376" width="10.5703125" style="351" bestFit="1" customWidth="1"/>
    <col min="4377" max="4377" width="11.28515625" style="351" customWidth="1"/>
    <col min="4378" max="4608" width="9.140625" style="351"/>
    <col min="4609" max="4609" width="89" style="351" customWidth="1"/>
    <col min="4610" max="4611" width="14.5703125" style="351" customWidth="1"/>
    <col min="4612" max="4612" width="14" style="351" customWidth="1"/>
    <col min="4613" max="4613" width="14.28515625" style="351" customWidth="1"/>
    <col min="4614" max="4614" width="12.42578125" style="351" customWidth="1"/>
    <col min="4615" max="4615" width="13.7109375" style="351" customWidth="1"/>
    <col min="4616" max="4616" width="14.5703125" style="351" customWidth="1"/>
    <col min="4617" max="4617" width="12.5703125" style="351" customWidth="1"/>
    <col min="4618" max="4618" width="13.42578125" style="351" customWidth="1"/>
    <col min="4619" max="4619" width="14" style="351" customWidth="1"/>
    <col min="4620" max="4620" width="13.140625" style="351" customWidth="1"/>
    <col min="4621" max="4621" width="13.85546875" style="351" customWidth="1"/>
    <col min="4622" max="4622" width="14.42578125" style="351" customWidth="1"/>
    <col min="4623" max="4623" width="13.140625" style="351" customWidth="1"/>
    <col min="4624" max="4624" width="13.28515625" style="351" customWidth="1"/>
    <col min="4625" max="4626" width="10.7109375" style="351" customWidth="1"/>
    <col min="4627" max="4627" width="9.140625" style="351"/>
    <col min="4628" max="4628" width="12.85546875" style="351" customWidth="1"/>
    <col min="4629" max="4629" width="23.42578125" style="351" customWidth="1"/>
    <col min="4630" max="4631" width="9.140625" style="351"/>
    <col min="4632" max="4632" width="10.5703125" style="351" bestFit="1" customWidth="1"/>
    <col min="4633" max="4633" width="11.28515625" style="351" customWidth="1"/>
    <col min="4634" max="4864" width="9.140625" style="351"/>
    <col min="4865" max="4865" width="89" style="351" customWidth="1"/>
    <col min="4866" max="4867" width="14.5703125" style="351" customWidth="1"/>
    <col min="4868" max="4868" width="14" style="351" customWidth="1"/>
    <col min="4869" max="4869" width="14.28515625" style="351" customWidth="1"/>
    <col min="4870" max="4870" width="12.42578125" style="351" customWidth="1"/>
    <col min="4871" max="4871" width="13.7109375" style="351" customWidth="1"/>
    <col min="4872" max="4872" width="14.5703125" style="351" customWidth="1"/>
    <col min="4873" max="4873" width="12.5703125" style="351" customWidth="1"/>
    <col min="4874" max="4874" width="13.42578125" style="351" customWidth="1"/>
    <col min="4875" max="4875" width="14" style="351" customWidth="1"/>
    <col min="4876" max="4876" width="13.140625" style="351" customWidth="1"/>
    <col min="4877" max="4877" width="13.85546875" style="351" customWidth="1"/>
    <col min="4878" max="4878" width="14.42578125" style="351" customWidth="1"/>
    <col min="4879" max="4879" width="13.140625" style="351" customWidth="1"/>
    <col min="4880" max="4880" width="13.28515625" style="351" customWidth="1"/>
    <col min="4881" max="4882" width="10.7109375" style="351" customWidth="1"/>
    <col min="4883" max="4883" width="9.140625" style="351"/>
    <col min="4884" max="4884" width="12.85546875" style="351" customWidth="1"/>
    <col min="4885" max="4885" width="23.42578125" style="351" customWidth="1"/>
    <col min="4886" max="4887" width="9.140625" style="351"/>
    <col min="4888" max="4888" width="10.5703125" style="351" bestFit="1" customWidth="1"/>
    <col min="4889" max="4889" width="11.28515625" style="351" customWidth="1"/>
    <col min="4890" max="5120" width="9.140625" style="351"/>
    <col min="5121" max="5121" width="89" style="351" customWidth="1"/>
    <col min="5122" max="5123" width="14.5703125" style="351" customWidth="1"/>
    <col min="5124" max="5124" width="14" style="351" customWidth="1"/>
    <col min="5125" max="5125" width="14.28515625" style="351" customWidth="1"/>
    <col min="5126" max="5126" width="12.42578125" style="351" customWidth="1"/>
    <col min="5127" max="5127" width="13.7109375" style="351" customWidth="1"/>
    <col min="5128" max="5128" width="14.5703125" style="351" customWidth="1"/>
    <col min="5129" max="5129" width="12.5703125" style="351" customWidth="1"/>
    <col min="5130" max="5130" width="13.42578125" style="351" customWidth="1"/>
    <col min="5131" max="5131" width="14" style="351" customWidth="1"/>
    <col min="5132" max="5132" width="13.140625" style="351" customWidth="1"/>
    <col min="5133" max="5133" width="13.85546875" style="351" customWidth="1"/>
    <col min="5134" max="5134" width="14.42578125" style="351" customWidth="1"/>
    <col min="5135" max="5135" width="13.140625" style="351" customWidth="1"/>
    <col min="5136" max="5136" width="13.28515625" style="351" customWidth="1"/>
    <col min="5137" max="5138" width="10.7109375" style="351" customWidth="1"/>
    <col min="5139" max="5139" width="9.140625" style="351"/>
    <col min="5140" max="5140" width="12.85546875" style="351" customWidth="1"/>
    <col min="5141" max="5141" width="23.42578125" style="351" customWidth="1"/>
    <col min="5142" max="5143" width="9.140625" style="351"/>
    <col min="5144" max="5144" width="10.5703125" style="351" bestFit="1" customWidth="1"/>
    <col min="5145" max="5145" width="11.28515625" style="351" customWidth="1"/>
    <col min="5146" max="5376" width="9.140625" style="351"/>
    <col min="5377" max="5377" width="89" style="351" customWidth="1"/>
    <col min="5378" max="5379" width="14.5703125" style="351" customWidth="1"/>
    <col min="5380" max="5380" width="14" style="351" customWidth="1"/>
    <col min="5381" max="5381" width="14.28515625" style="351" customWidth="1"/>
    <col min="5382" max="5382" width="12.42578125" style="351" customWidth="1"/>
    <col min="5383" max="5383" width="13.7109375" style="351" customWidth="1"/>
    <col min="5384" max="5384" width="14.5703125" style="351" customWidth="1"/>
    <col min="5385" max="5385" width="12.5703125" style="351" customWidth="1"/>
    <col min="5386" max="5386" width="13.42578125" style="351" customWidth="1"/>
    <col min="5387" max="5387" width="14" style="351" customWidth="1"/>
    <col min="5388" max="5388" width="13.140625" style="351" customWidth="1"/>
    <col min="5389" max="5389" width="13.85546875" style="351" customWidth="1"/>
    <col min="5390" max="5390" width="14.42578125" style="351" customWidth="1"/>
    <col min="5391" max="5391" width="13.140625" style="351" customWidth="1"/>
    <col min="5392" max="5392" width="13.28515625" style="351" customWidth="1"/>
    <col min="5393" max="5394" width="10.7109375" style="351" customWidth="1"/>
    <col min="5395" max="5395" width="9.140625" style="351"/>
    <col min="5396" max="5396" width="12.85546875" style="351" customWidth="1"/>
    <col min="5397" max="5397" width="23.42578125" style="351" customWidth="1"/>
    <col min="5398" max="5399" width="9.140625" style="351"/>
    <col min="5400" max="5400" width="10.5703125" style="351" bestFit="1" customWidth="1"/>
    <col min="5401" max="5401" width="11.28515625" style="351" customWidth="1"/>
    <col min="5402" max="5632" width="9.140625" style="351"/>
    <col min="5633" max="5633" width="89" style="351" customWidth="1"/>
    <col min="5634" max="5635" width="14.5703125" style="351" customWidth="1"/>
    <col min="5636" max="5636" width="14" style="351" customWidth="1"/>
    <col min="5637" max="5637" width="14.28515625" style="351" customWidth="1"/>
    <col min="5638" max="5638" width="12.42578125" style="351" customWidth="1"/>
    <col min="5639" max="5639" width="13.7109375" style="351" customWidth="1"/>
    <col min="5640" max="5640" width="14.5703125" style="351" customWidth="1"/>
    <col min="5641" max="5641" width="12.5703125" style="351" customWidth="1"/>
    <col min="5642" max="5642" width="13.42578125" style="351" customWidth="1"/>
    <col min="5643" max="5643" width="14" style="351" customWidth="1"/>
    <col min="5644" max="5644" width="13.140625" style="351" customWidth="1"/>
    <col min="5645" max="5645" width="13.85546875" style="351" customWidth="1"/>
    <col min="5646" max="5646" width="14.42578125" style="351" customWidth="1"/>
    <col min="5647" max="5647" width="13.140625" style="351" customWidth="1"/>
    <col min="5648" max="5648" width="13.28515625" style="351" customWidth="1"/>
    <col min="5649" max="5650" width="10.7109375" style="351" customWidth="1"/>
    <col min="5651" max="5651" width="9.140625" style="351"/>
    <col min="5652" max="5652" width="12.85546875" style="351" customWidth="1"/>
    <col min="5653" max="5653" width="23.42578125" style="351" customWidth="1"/>
    <col min="5654" max="5655" width="9.140625" style="351"/>
    <col min="5656" max="5656" width="10.5703125" style="351" bestFit="1" customWidth="1"/>
    <col min="5657" max="5657" width="11.28515625" style="351" customWidth="1"/>
    <col min="5658" max="5888" width="9.140625" style="351"/>
    <col min="5889" max="5889" width="89" style="351" customWidth="1"/>
    <col min="5890" max="5891" width="14.5703125" style="351" customWidth="1"/>
    <col min="5892" max="5892" width="14" style="351" customWidth="1"/>
    <col min="5893" max="5893" width="14.28515625" style="351" customWidth="1"/>
    <col min="5894" max="5894" width="12.42578125" style="351" customWidth="1"/>
    <col min="5895" max="5895" width="13.7109375" style="351" customWidth="1"/>
    <col min="5896" max="5896" width="14.5703125" style="351" customWidth="1"/>
    <col min="5897" max="5897" width="12.5703125" style="351" customWidth="1"/>
    <col min="5898" max="5898" width="13.42578125" style="351" customWidth="1"/>
    <col min="5899" max="5899" width="14" style="351" customWidth="1"/>
    <col min="5900" max="5900" width="13.140625" style="351" customWidth="1"/>
    <col min="5901" max="5901" width="13.85546875" style="351" customWidth="1"/>
    <col min="5902" max="5902" width="14.42578125" style="351" customWidth="1"/>
    <col min="5903" max="5903" width="13.140625" style="351" customWidth="1"/>
    <col min="5904" max="5904" width="13.28515625" style="351" customWidth="1"/>
    <col min="5905" max="5906" width="10.7109375" style="351" customWidth="1"/>
    <col min="5907" max="5907" width="9.140625" style="351"/>
    <col min="5908" max="5908" width="12.85546875" style="351" customWidth="1"/>
    <col min="5909" max="5909" width="23.42578125" style="351" customWidth="1"/>
    <col min="5910" max="5911" width="9.140625" style="351"/>
    <col min="5912" max="5912" width="10.5703125" style="351" bestFit="1" customWidth="1"/>
    <col min="5913" max="5913" width="11.28515625" style="351" customWidth="1"/>
    <col min="5914" max="6144" width="9.140625" style="351"/>
    <col min="6145" max="6145" width="89" style="351" customWidth="1"/>
    <col min="6146" max="6147" width="14.5703125" style="351" customWidth="1"/>
    <col min="6148" max="6148" width="14" style="351" customWidth="1"/>
    <col min="6149" max="6149" width="14.28515625" style="351" customWidth="1"/>
    <col min="6150" max="6150" width="12.42578125" style="351" customWidth="1"/>
    <col min="6151" max="6151" width="13.7109375" style="351" customWidth="1"/>
    <col min="6152" max="6152" width="14.5703125" style="351" customWidth="1"/>
    <col min="6153" max="6153" width="12.5703125" style="351" customWidth="1"/>
    <col min="6154" max="6154" width="13.42578125" style="351" customWidth="1"/>
    <col min="6155" max="6155" width="14" style="351" customWidth="1"/>
    <col min="6156" max="6156" width="13.140625" style="351" customWidth="1"/>
    <col min="6157" max="6157" width="13.85546875" style="351" customWidth="1"/>
    <col min="6158" max="6158" width="14.42578125" style="351" customWidth="1"/>
    <col min="6159" max="6159" width="13.140625" style="351" customWidth="1"/>
    <col min="6160" max="6160" width="13.28515625" style="351" customWidth="1"/>
    <col min="6161" max="6162" width="10.7109375" style="351" customWidth="1"/>
    <col min="6163" max="6163" width="9.140625" style="351"/>
    <col min="6164" max="6164" width="12.85546875" style="351" customWidth="1"/>
    <col min="6165" max="6165" width="23.42578125" style="351" customWidth="1"/>
    <col min="6166" max="6167" width="9.140625" style="351"/>
    <col min="6168" max="6168" width="10.5703125" style="351" bestFit="1" customWidth="1"/>
    <col min="6169" max="6169" width="11.28515625" style="351" customWidth="1"/>
    <col min="6170" max="6400" width="9.140625" style="351"/>
    <col min="6401" max="6401" width="89" style="351" customWidth="1"/>
    <col min="6402" max="6403" width="14.5703125" style="351" customWidth="1"/>
    <col min="6404" max="6404" width="14" style="351" customWidth="1"/>
    <col min="6405" max="6405" width="14.28515625" style="351" customWidth="1"/>
    <col min="6406" max="6406" width="12.42578125" style="351" customWidth="1"/>
    <col min="6407" max="6407" width="13.7109375" style="351" customWidth="1"/>
    <col min="6408" max="6408" width="14.5703125" style="351" customWidth="1"/>
    <col min="6409" max="6409" width="12.5703125" style="351" customWidth="1"/>
    <col min="6410" max="6410" width="13.42578125" style="351" customWidth="1"/>
    <col min="6411" max="6411" width="14" style="351" customWidth="1"/>
    <col min="6412" max="6412" width="13.140625" style="351" customWidth="1"/>
    <col min="6413" max="6413" width="13.85546875" style="351" customWidth="1"/>
    <col min="6414" max="6414" width="14.42578125" style="351" customWidth="1"/>
    <col min="6415" max="6415" width="13.140625" style="351" customWidth="1"/>
    <col min="6416" max="6416" width="13.28515625" style="351" customWidth="1"/>
    <col min="6417" max="6418" width="10.7109375" style="351" customWidth="1"/>
    <col min="6419" max="6419" width="9.140625" style="351"/>
    <col min="6420" max="6420" width="12.85546875" style="351" customWidth="1"/>
    <col min="6421" max="6421" width="23.42578125" style="351" customWidth="1"/>
    <col min="6422" max="6423" width="9.140625" style="351"/>
    <col min="6424" max="6424" width="10.5703125" style="351" bestFit="1" customWidth="1"/>
    <col min="6425" max="6425" width="11.28515625" style="351" customWidth="1"/>
    <col min="6426" max="6656" width="9.140625" style="351"/>
    <col min="6657" max="6657" width="89" style="351" customWidth="1"/>
    <col min="6658" max="6659" width="14.5703125" style="351" customWidth="1"/>
    <col min="6660" max="6660" width="14" style="351" customWidth="1"/>
    <col min="6661" max="6661" width="14.28515625" style="351" customWidth="1"/>
    <col min="6662" max="6662" width="12.42578125" style="351" customWidth="1"/>
    <col min="6663" max="6663" width="13.7109375" style="351" customWidth="1"/>
    <col min="6664" max="6664" width="14.5703125" style="351" customWidth="1"/>
    <col min="6665" max="6665" width="12.5703125" style="351" customWidth="1"/>
    <col min="6666" max="6666" width="13.42578125" style="351" customWidth="1"/>
    <col min="6667" max="6667" width="14" style="351" customWidth="1"/>
    <col min="6668" max="6668" width="13.140625" style="351" customWidth="1"/>
    <col min="6669" max="6669" width="13.85546875" style="351" customWidth="1"/>
    <col min="6670" max="6670" width="14.42578125" style="351" customWidth="1"/>
    <col min="6671" max="6671" width="13.140625" style="351" customWidth="1"/>
    <col min="6672" max="6672" width="13.28515625" style="351" customWidth="1"/>
    <col min="6673" max="6674" width="10.7109375" style="351" customWidth="1"/>
    <col min="6675" max="6675" width="9.140625" style="351"/>
    <col min="6676" max="6676" width="12.85546875" style="351" customWidth="1"/>
    <col min="6677" max="6677" width="23.42578125" style="351" customWidth="1"/>
    <col min="6678" max="6679" width="9.140625" style="351"/>
    <col min="6680" max="6680" width="10.5703125" style="351" bestFit="1" customWidth="1"/>
    <col min="6681" max="6681" width="11.28515625" style="351" customWidth="1"/>
    <col min="6682" max="6912" width="9.140625" style="351"/>
    <col min="6913" max="6913" width="89" style="351" customWidth="1"/>
    <col min="6914" max="6915" width="14.5703125" style="351" customWidth="1"/>
    <col min="6916" max="6916" width="14" style="351" customWidth="1"/>
    <col min="6917" max="6917" width="14.28515625" style="351" customWidth="1"/>
    <col min="6918" max="6918" width="12.42578125" style="351" customWidth="1"/>
    <col min="6919" max="6919" width="13.7109375" style="351" customWidth="1"/>
    <col min="6920" max="6920" width="14.5703125" style="351" customWidth="1"/>
    <col min="6921" max="6921" width="12.5703125" style="351" customWidth="1"/>
    <col min="6922" max="6922" width="13.42578125" style="351" customWidth="1"/>
    <col min="6923" max="6923" width="14" style="351" customWidth="1"/>
    <col min="6924" max="6924" width="13.140625" style="351" customWidth="1"/>
    <col min="6925" max="6925" width="13.85546875" style="351" customWidth="1"/>
    <col min="6926" max="6926" width="14.42578125" style="351" customWidth="1"/>
    <col min="6927" max="6927" width="13.140625" style="351" customWidth="1"/>
    <col min="6928" max="6928" width="13.28515625" style="351" customWidth="1"/>
    <col min="6929" max="6930" width="10.7109375" style="351" customWidth="1"/>
    <col min="6931" max="6931" width="9.140625" style="351"/>
    <col min="6932" max="6932" width="12.85546875" style="351" customWidth="1"/>
    <col min="6933" max="6933" width="23.42578125" style="351" customWidth="1"/>
    <col min="6934" max="6935" width="9.140625" style="351"/>
    <col min="6936" max="6936" width="10.5703125" style="351" bestFit="1" customWidth="1"/>
    <col min="6937" max="6937" width="11.28515625" style="351" customWidth="1"/>
    <col min="6938" max="7168" width="9.140625" style="351"/>
    <col min="7169" max="7169" width="89" style="351" customWidth="1"/>
    <col min="7170" max="7171" width="14.5703125" style="351" customWidth="1"/>
    <col min="7172" max="7172" width="14" style="351" customWidth="1"/>
    <col min="7173" max="7173" width="14.28515625" style="351" customWidth="1"/>
    <col min="7174" max="7174" width="12.42578125" style="351" customWidth="1"/>
    <col min="7175" max="7175" width="13.7109375" style="351" customWidth="1"/>
    <col min="7176" max="7176" width="14.5703125" style="351" customWidth="1"/>
    <col min="7177" max="7177" width="12.5703125" style="351" customWidth="1"/>
    <col min="7178" max="7178" width="13.42578125" style="351" customWidth="1"/>
    <col min="7179" max="7179" width="14" style="351" customWidth="1"/>
    <col min="7180" max="7180" width="13.140625" style="351" customWidth="1"/>
    <col min="7181" max="7181" width="13.85546875" style="351" customWidth="1"/>
    <col min="7182" max="7182" width="14.42578125" style="351" customWidth="1"/>
    <col min="7183" max="7183" width="13.140625" style="351" customWidth="1"/>
    <col min="7184" max="7184" width="13.28515625" style="351" customWidth="1"/>
    <col min="7185" max="7186" width="10.7109375" style="351" customWidth="1"/>
    <col min="7187" max="7187" width="9.140625" style="351"/>
    <col min="7188" max="7188" width="12.85546875" style="351" customWidth="1"/>
    <col min="7189" max="7189" width="23.42578125" style="351" customWidth="1"/>
    <col min="7190" max="7191" width="9.140625" style="351"/>
    <col min="7192" max="7192" width="10.5703125" style="351" bestFit="1" customWidth="1"/>
    <col min="7193" max="7193" width="11.28515625" style="351" customWidth="1"/>
    <col min="7194" max="7424" width="9.140625" style="351"/>
    <col min="7425" max="7425" width="89" style="351" customWidth="1"/>
    <col min="7426" max="7427" width="14.5703125" style="351" customWidth="1"/>
    <col min="7428" max="7428" width="14" style="351" customWidth="1"/>
    <col min="7429" max="7429" width="14.28515625" style="351" customWidth="1"/>
    <col min="7430" max="7430" width="12.42578125" style="351" customWidth="1"/>
    <col min="7431" max="7431" width="13.7109375" style="351" customWidth="1"/>
    <col min="7432" max="7432" width="14.5703125" style="351" customWidth="1"/>
    <col min="7433" max="7433" width="12.5703125" style="351" customWidth="1"/>
    <col min="7434" max="7434" width="13.42578125" style="351" customWidth="1"/>
    <col min="7435" max="7435" width="14" style="351" customWidth="1"/>
    <col min="7436" max="7436" width="13.140625" style="351" customWidth="1"/>
    <col min="7437" max="7437" width="13.85546875" style="351" customWidth="1"/>
    <col min="7438" max="7438" width="14.42578125" style="351" customWidth="1"/>
    <col min="7439" max="7439" width="13.140625" style="351" customWidth="1"/>
    <col min="7440" max="7440" width="13.28515625" style="351" customWidth="1"/>
    <col min="7441" max="7442" width="10.7109375" style="351" customWidth="1"/>
    <col min="7443" max="7443" width="9.140625" style="351"/>
    <col min="7444" max="7444" width="12.85546875" style="351" customWidth="1"/>
    <col min="7445" max="7445" width="23.42578125" style="351" customWidth="1"/>
    <col min="7446" max="7447" width="9.140625" style="351"/>
    <col min="7448" max="7448" width="10.5703125" style="351" bestFit="1" customWidth="1"/>
    <col min="7449" max="7449" width="11.28515625" style="351" customWidth="1"/>
    <col min="7450" max="7680" width="9.140625" style="351"/>
    <col min="7681" max="7681" width="89" style="351" customWidth="1"/>
    <col min="7682" max="7683" width="14.5703125" style="351" customWidth="1"/>
    <col min="7684" max="7684" width="14" style="351" customWidth="1"/>
    <col min="7685" max="7685" width="14.28515625" style="351" customWidth="1"/>
    <col min="7686" max="7686" width="12.42578125" style="351" customWidth="1"/>
    <col min="7687" max="7687" width="13.7109375" style="351" customWidth="1"/>
    <col min="7688" max="7688" width="14.5703125" style="351" customWidth="1"/>
    <col min="7689" max="7689" width="12.5703125" style="351" customWidth="1"/>
    <col min="7690" max="7690" width="13.42578125" style="351" customWidth="1"/>
    <col min="7691" max="7691" width="14" style="351" customWidth="1"/>
    <col min="7692" max="7692" width="13.140625" style="351" customWidth="1"/>
    <col min="7693" max="7693" width="13.85546875" style="351" customWidth="1"/>
    <col min="7694" max="7694" width="14.42578125" style="351" customWidth="1"/>
    <col min="7695" max="7695" width="13.140625" style="351" customWidth="1"/>
    <col min="7696" max="7696" width="13.28515625" style="351" customWidth="1"/>
    <col min="7697" max="7698" width="10.7109375" style="351" customWidth="1"/>
    <col min="7699" max="7699" width="9.140625" style="351"/>
    <col min="7700" max="7700" width="12.85546875" style="351" customWidth="1"/>
    <col min="7701" max="7701" width="23.42578125" style="351" customWidth="1"/>
    <col min="7702" max="7703" width="9.140625" style="351"/>
    <col min="7704" max="7704" width="10.5703125" style="351" bestFit="1" customWidth="1"/>
    <col min="7705" max="7705" width="11.28515625" style="351" customWidth="1"/>
    <col min="7706" max="7936" width="9.140625" style="351"/>
    <col min="7937" max="7937" width="89" style="351" customWidth="1"/>
    <col min="7938" max="7939" width="14.5703125" style="351" customWidth="1"/>
    <col min="7940" max="7940" width="14" style="351" customWidth="1"/>
    <col min="7941" max="7941" width="14.28515625" style="351" customWidth="1"/>
    <col min="7942" max="7942" width="12.42578125" style="351" customWidth="1"/>
    <col min="7943" max="7943" width="13.7109375" style="351" customWidth="1"/>
    <col min="7944" max="7944" width="14.5703125" style="351" customWidth="1"/>
    <col min="7945" max="7945" width="12.5703125" style="351" customWidth="1"/>
    <col min="7946" max="7946" width="13.42578125" style="351" customWidth="1"/>
    <col min="7947" max="7947" width="14" style="351" customWidth="1"/>
    <col min="7948" max="7948" width="13.140625" style="351" customWidth="1"/>
    <col min="7949" max="7949" width="13.85546875" style="351" customWidth="1"/>
    <col min="7950" max="7950" width="14.42578125" style="351" customWidth="1"/>
    <col min="7951" max="7951" width="13.140625" style="351" customWidth="1"/>
    <col min="7952" max="7952" width="13.28515625" style="351" customWidth="1"/>
    <col min="7953" max="7954" width="10.7109375" style="351" customWidth="1"/>
    <col min="7955" max="7955" width="9.140625" style="351"/>
    <col min="7956" max="7956" width="12.85546875" style="351" customWidth="1"/>
    <col min="7957" max="7957" width="23.42578125" style="351" customWidth="1"/>
    <col min="7958" max="7959" width="9.140625" style="351"/>
    <col min="7960" max="7960" width="10.5703125" style="351" bestFit="1" customWidth="1"/>
    <col min="7961" max="7961" width="11.28515625" style="351" customWidth="1"/>
    <col min="7962" max="8192" width="9.140625" style="351"/>
    <col min="8193" max="8193" width="89" style="351" customWidth="1"/>
    <col min="8194" max="8195" width="14.5703125" style="351" customWidth="1"/>
    <col min="8196" max="8196" width="14" style="351" customWidth="1"/>
    <col min="8197" max="8197" width="14.28515625" style="351" customWidth="1"/>
    <col min="8198" max="8198" width="12.42578125" style="351" customWidth="1"/>
    <col min="8199" max="8199" width="13.7109375" style="351" customWidth="1"/>
    <col min="8200" max="8200" width="14.5703125" style="351" customWidth="1"/>
    <col min="8201" max="8201" width="12.5703125" style="351" customWidth="1"/>
    <col min="8202" max="8202" width="13.42578125" style="351" customWidth="1"/>
    <col min="8203" max="8203" width="14" style="351" customWidth="1"/>
    <col min="8204" max="8204" width="13.140625" style="351" customWidth="1"/>
    <col min="8205" max="8205" width="13.85546875" style="351" customWidth="1"/>
    <col min="8206" max="8206" width="14.42578125" style="351" customWidth="1"/>
    <col min="8207" max="8207" width="13.140625" style="351" customWidth="1"/>
    <col min="8208" max="8208" width="13.28515625" style="351" customWidth="1"/>
    <col min="8209" max="8210" width="10.7109375" style="351" customWidth="1"/>
    <col min="8211" max="8211" width="9.140625" style="351"/>
    <col min="8212" max="8212" width="12.85546875" style="351" customWidth="1"/>
    <col min="8213" max="8213" width="23.42578125" style="351" customWidth="1"/>
    <col min="8214" max="8215" width="9.140625" style="351"/>
    <col min="8216" max="8216" width="10.5703125" style="351" bestFit="1" customWidth="1"/>
    <col min="8217" max="8217" width="11.28515625" style="351" customWidth="1"/>
    <col min="8218" max="8448" width="9.140625" style="351"/>
    <col min="8449" max="8449" width="89" style="351" customWidth="1"/>
    <col min="8450" max="8451" width="14.5703125" style="351" customWidth="1"/>
    <col min="8452" max="8452" width="14" style="351" customWidth="1"/>
    <col min="8453" max="8453" width="14.28515625" style="351" customWidth="1"/>
    <col min="8454" max="8454" width="12.42578125" style="351" customWidth="1"/>
    <col min="8455" max="8455" width="13.7109375" style="351" customWidth="1"/>
    <col min="8456" max="8456" width="14.5703125" style="351" customWidth="1"/>
    <col min="8457" max="8457" width="12.5703125" style="351" customWidth="1"/>
    <col min="8458" max="8458" width="13.42578125" style="351" customWidth="1"/>
    <col min="8459" max="8459" width="14" style="351" customWidth="1"/>
    <col min="8460" max="8460" width="13.140625" style="351" customWidth="1"/>
    <col min="8461" max="8461" width="13.85546875" style="351" customWidth="1"/>
    <col min="8462" max="8462" width="14.42578125" style="351" customWidth="1"/>
    <col min="8463" max="8463" width="13.140625" style="351" customWidth="1"/>
    <col min="8464" max="8464" width="13.28515625" style="351" customWidth="1"/>
    <col min="8465" max="8466" width="10.7109375" style="351" customWidth="1"/>
    <col min="8467" max="8467" width="9.140625" style="351"/>
    <col min="8468" max="8468" width="12.85546875" style="351" customWidth="1"/>
    <col min="8469" max="8469" width="23.42578125" style="351" customWidth="1"/>
    <col min="8470" max="8471" width="9.140625" style="351"/>
    <col min="8472" max="8472" width="10.5703125" style="351" bestFit="1" customWidth="1"/>
    <col min="8473" max="8473" width="11.28515625" style="351" customWidth="1"/>
    <col min="8474" max="8704" width="9.140625" style="351"/>
    <col min="8705" max="8705" width="89" style="351" customWidth="1"/>
    <col min="8706" max="8707" width="14.5703125" style="351" customWidth="1"/>
    <col min="8708" max="8708" width="14" style="351" customWidth="1"/>
    <col min="8709" max="8709" width="14.28515625" style="351" customWidth="1"/>
    <col min="8710" max="8710" width="12.42578125" style="351" customWidth="1"/>
    <col min="8711" max="8711" width="13.7109375" style="351" customWidth="1"/>
    <col min="8712" max="8712" width="14.5703125" style="351" customWidth="1"/>
    <col min="8713" max="8713" width="12.5703125" style="351" customWidth="1"/>
    <col min="8714" max="8714" width="13.42578125" style="351" customWidth="1"/>
    <col min="8715" max="8715" width="14" style="351" customWidth="1"/>
    <col min="8716" max="8716" width="13.140625" style="351" customWidth="1"/>
    <col min="8717" max="8717" width="13.85546875" style="351" customWidth="1"/>
    <col min="8718" max="8718" width="14.42578125" style="351" customWidth="1"/>
    <col min="8719" max="8719" width="13.140625" style="351" customWidth="1"/>
    <col min="8720" max="8720" width="13.28515625" style="351" customWidth="1"/>
    <col min="8721" max="8722" width="10.7109375" style="351" customWidth="1"/>
    <col min="8723" max="8723" width="9.140625" style="351"/>
    <col min="8724" max="8724" width="12.85546875" style="351" customWidth="1"/>
    <col min="8725" max="8725" width="23.42578125" style="351" customWidth="1"/>
    <col min="8726" max="8727" width="9.140625" style="351"/>
    <col min="8728" max="8728" width="10.5703125" style="351" bestFit="1" customWidth="1"/>
    <col min="8729" max="8729" width="11.28515625" style="351" customWidth="1"/>
    <col min="8730" max="8960" width="9.140625" style="351"/>
    <col min="8961" max="8961" width="89" style="351" customWidth="1"/>
    <col min="8962" max="8963" width="14.5703125" style="351" customWidth="1"/>
    <col min="8964" max="8964" width="14" style="351" customWidth="1"/>
    <col min="8965" max="8965" width="14.28515625" style="351" customWidth="1"/>
    <col min="8966" max="8966" width="12.42578125" style="351" customWidth="1"/>
    <col min="8967" max="8967" width="13.7109375" style="351" customWidth="1"/>
    <col min="8968" max="8968" width="14.5703125" style="351" customWidth="1"/>
    <col min="8969" max="8969" width="12.5703125" style="351" customWidth="1"/>
    <col min="8970" max="8970" width="13.42578125" style="351" customWidth="1"/>
    <col min="8971" max="8971" width="14" style="351" customWidth="1"/>
    <col min="8972" max="8972" width="13.140625" style="351" customWidth="1"/>
    <col min="8973" max="8973" width="13.85546875" style="351" customWidth="1"/>
    <col min="8974" max="8974" width="14.42578125" style="351" customWidth="1"/>
    <col min="8975" max="8975" width="13.140625" style="351" customWidth="1"/>
    <col min="8976" max="8976" width="13.28515625" style="351" customWidth="1"/>
    <col min="8977" max="8978" width="10.7109375" style="351" customWidth="1"/>
    <col min="8979" max="8979" width="9.140625" style="351"/>
    <col min="8980" max="8980" width="12.85546875" style="351" customWidth="1"/>
    <col min="8981" max="8981" width="23.42578125" style="351" customWidth="1"/>
    <col min="8982" max="8983" width="9.140625" style="351"/>
    <col min="8984" max="8984" width="10.5703125" style="351" bestFit="1" customWidth="1"/>
    <col min="8985" max="8985" width="11.28515625" style="351" customWidth="1"/>
    <col min="8986" max="9216" width="9.140625" style="351"/>
    <col min="9217" max="9217" width="89" style="351" customWidth="1"/>
    <col min="9218" max="9219" width="14.5703125" style="351" customWidth="1"/>
    <col min="9220" max="9220" width="14" style="351" customWidth="1"/>
    <col min="9221" max="9221" width="14.28515625" style="351" customWidth="1"/>
    <col min="9222" max="9222" width="12.42578125" style="351" customWidth="1"/>
    <col min="9223" max="9223" width="13.7109375" style="351" customWidth="1"/>
    <col min="9224" max="9224" width="14.5703125" style="351" customWidth="1"/>
    <col min="9225" max="9225" width="12.5703125" style="351" customWidth="1"/>
    <col min="9226" max="9226" width="13.42578125" style="351" customWidth="1"/>
    <col min="9227" max="9227" width="14" style="351" customWidth="1"/>
    <col min="9228" max="9228" width="13.140625" style="351" customWidth="1"/>
    <col min="9229" max="9229" width="13.85546875" style="351" customWidth="1"/>
    <col min="9230" max="9230" width="14.42578125" style="351" customWidth="1"/>
    <col min="9231" max="9231" width="13.140625" style="351" customWidth="1"/>
    <col min="9232" max="9232" width="13.28515625" style="351" customWidth="1"/>
    <col min="9233" max="9234" width="10.7109375" style="351" customWidth="1"/>
    <col min="9235" max="9235" width="9.140625" style="351"/>
    <col min="9236" max="9236" width="12.85546875" style="351" customWidth="1"/>
    <col min="9237" max="9237" width="23.42578125" style="351" customWidth="1"/>
    <col min="9238" max="9239" width="9.140625" style="351"/>
    <col min="9240" max="9240" width="10.5703125" style="351" bestFit="1" customWidth="1"/>
    <col min="9241" max="9241" width="11.28515625" style="351" customWidth="1"/>
    <col min="9242" max="9472" width="9.140625" style="351"/>
    <col min="9473" max="9473" width="89" style="351" customWidth="1"/>
    <col min="9474" max="9475" width="14.5703125" style="351" customWidth="1"/>
    <col min="9476" max="9476" width="14" style="351" customWidth="1"/>
    <col min="9477" max="9477" width="14.28515625" style="351" customWidth="1"/>
    <col min="9478" max="9478" width="12.42578125" style="351" customWidth="1"/>
    <col min="9479" max="9479" width="13.7109375" style="351" customWidth="1"/>
    <col min="9480" max="9480" width="14.5703125" style="351" customWidth="1"/>
    <col min="9481" max="9481" width="12.5703125" style="351" customWidth="1"/>
    <col min="9482" max="9482" width="13.42578125" style="351" customWidth="1"/>
    <col min="9483" max="9483" width="14" style="351" customWidth="1"/>
    <col min="9484" max="9484" width="13.140625" style="351" customWidth="1"/>
    <col min="9485" max="9485" width="13.85546875" style="351" customWidth="1"/>
    <col min="9486" max="9486" width="14.42578125" style="351" customWidth="1"/>
    <col min="9487" max="9487" width="13.140625" style="351" customWidth="1"/>
    <col min="9488" max="9488" width="13.28515625" style="351" customWidth="1"/>
    <col min="9489" max="9490" width="10.7109375" style="351" customWidth="1"/>
    <col min="9491" max="9491" width="9.140625" style="351"/>
    <col min="9492" max="9492" width="12.85546875" style="351" customWidth="1"/>
    <col min="9493" max="9493" width="23.42578125" style="351" customWidth="1"/>
    <col min="9494" max="9495" width="9.140625" style="351"/>
    <col min="9496" max="9496" width="10.5703125" style="351" bestFit="1" customWidth="1"/>
    <col min="9497" max="9497" width="11.28515625" style="351" customWidth="1"/>
    <col min="9498" max="9728" width="9.140625" style="351"/>
    <col min="9729" max="9729" width="89" style="351" customWidth="1"/>
    <col min="9730" max="9731" width="14.5703125" style="351" customWidth="1"/>
    <col min="9732" max="9732" width="14" style="351" customWidth="1"/>
    <col min="9733" max="9733" width="14.28515625" style="351" customWidth="1"/>
    <col min="9734" max="9734" width="12.42578125" style="351" customWidth="1"/>
    <col min="9735" max="9735" width="13.7109375" style="351" customWidth="1"/>
    <col min="9736" max="9736" width="14.5703125" style="351" customWidth="1"/>
    <col min="9737" max="9737" width="12.5703125" style="351" customWidth="1"/>
    <col min="9738" max="9738" width="13.42578125" style="351" customWidth="1"/>
    <col min="9739" max="9739" width="14" style="351" customWidth="1"/>
    <col min="9740" max="9740" width="13.140625" style="351" customWidth="1"/>
    <col min="9741" max="9741" width="13.85546875" style="351" customWidth="1"/>
    <col min="9742" max="9742" width="14.42578125" style="351" customWidth="1"/>
    <col min="9743" max="9743" width="13.140625" style="351" customWidth="1"/>
    <col min="9744" max="9744" width="13.28515625" style="351" customWidth="1"/>
    <col min="9745" max="9746" width="10.7109375" style="351" customWidth="1"/>
    <col min="9747" max="9747" width="9.140625" style="351"/>
    <col min="9748" max="9748" width="12.85546875" style="351" customWidth="1"/>
    <col min="9749" max="9749" width="23.42578125" style="351" customWidth="1"/>
    <col min="9750" max="9751" width="9.140625" style="351"/>
    <col min="9752" max="9752" width="10.5703125" style="351" bestFit="1" customWidth="1"/>
    <col min="9753" max="9753" width="11.28515625" style="351" customWidth="1"/>
    <col min="9754" max="9984" width="9.140625" style="351"/>
    <col min="9985" max="9985" width="89" style="351" customWidth="1"/>
    <col min="9986" max="9987" width="14.5703125" style="351" customWidth="1"/>
    <col min="9988" max="9988" width="14" style="351" customWidth="1"/>
    <col min="9989" max="9989" width="14.28515625" style="351" customWidth="1"/>
    <col min="9990" max="9990" width="12.42578125" style="351" customWidth="1"/>
    <col min="9991" max="9991" width="13.7109375" style="351" customWidth="1"/>
    <col min="9992" max="9992" width="14.5703125" style="351" customWidth="1"/>
    <col min="9993" max="9993" width="12.5703125" style="351" customWidth="1"/>
    <col min="9994" max="9994" width="13.42578125" style="351" customWidth="1"/>
    <col min="9995" max="9995" width="14" style="351" customWidth="1"/>
    <col min="9996" max="9996" width="13.140625" style="351" customWidth="1"/>
    <col min="9997" max="9997" width="13.85546875" style="351" customWidth="1"/>
    <col min="9998" max="9998" width="14.42578125" style="351" customWidth="1"/>
    <col min="9999" max="9999" width="13.140625" style="351" customWidth="1"/>
    <col min="10000" max="10000" width="13.28515625" style="351" customWidth="1"/>
    <col min="10001" max="10002" width="10.7109375" style="351" customWidth="1"/>
    <col min="10003" max="10003" width="9.140625" style="351"/>
    <col min="10004" max="10004" width="12.85546875" style="351" customWidth="1"/>
    <col min="10005" max="10005" width="23.42578125" style="351" customWidth="1"/>
    <col min="10006" max="10007" width="9.140625" style="351"/>
    <col min="10008" max="10008" width="10.5703125" style="351" bestFit="1" customWidth="1"/>
    <col min="10009" max="10009" width="11.28515625" style="351" customWidth="1"/>
    <col min="10010" max="10240" width="9.140625" style="351"/>
    <col min="10241" max="10241" width="89" style="351" customWidth="1"/>
    <col min="10242" max="10243" width="14.5703125" style="351" customWidth="1"/>
    <col min="10244" max="10244" width="14" style="351" customWidth="1"/>
    <col min="10245" max="10245" width="14.28515625" style="351" customWidth="1"/>
    <col min="10246" max="10246" width="12.42578125" style="351" customWidth="1"/>
    <col min="10247" max="10247" width="13.7109375" style="351" customWidth="1"/>
    <col min="10248" max="10248" width="14.5703125" style="351" customWidth="1"/>
    <col min="10249" max="10249" width="12.5703125" style="351" customWidth="1"/>
    <col min="10250" max="10250" width="13.42578125" style="351" customWidth="1"/>
    <col min="10251" max="10251" width="14" style="351" customWidth="1"/>
    <col min="10252" max="10252" width="13.140625" style="351" customWidth="1"/>
    <col min="10253" max="10253" width="13.85546875" style="351" customWidth="1"/>
    <col min="10254" max="10254" width="14.42578125" style="351" customWidth="1"/>
    <col min="10255" max="10255" width="13.140625" style="351" customWidth="1"/>
    <col min="10256" max="10256" width="13.28515625" style="351" customWidth="1"/>
    <col min="10257" max="10258" width="10.7109375" style="351" customWidth="1"/>
    <col min="10259" max="10259" width="9.140625" style="351"/>
    <col min="10260" max="10260" width="12.85546875" style="351" customWidth="1"/>
    <col min="10261" max="10261" width="23.42578125" style="351" customWidth="1"/>
    <col min="10262" max="10263" width="9.140625" style="351"/>
    <col min="10264" max="10264" width="10.5703125" style="351" bestFit="1" customWidth="1"/>
    <col min="10265" max="10265" width="11.28515625" style="351" customWidth="1"/>
    <col min="10266" max="10496" width="9.140625" style="351"/>
    <col min="10497" max="10497" width="89" style="351" customWidth="1"/>
    <col min="10498" max="10499" width="14.5703125" style="351" customWidth="1"/>
    <col min="10500" max="10500" width="14" style="351" customWidth="1"/>
    <col min="10501" max="10501" width="14.28515625" style="351" customWidth="1"/>
    <col min="10502" max="10502" width="12.42578125" style="351" customWidth="1"/>
    <col min="10503" max="10503" width="13.7109375" style="351" customWidth="1"/>
    <col min="10504" max="10504" width="14.5703125" style="351" customWidth="1"/>
    <col min="10505" max="10505" width="12.5703125" style="351" customWidth="1"/>
    <col min="10506" max="10506" width="13.42578125" style="351" customWidth="1"/>
    <col min="10507" max="10507" width="14" style="351" customWidth="1"/>
    <col min="10508" max="10508" width="13.140625" style="351" customWidth="1"/>
    <col min="10509" max="10509" width="13.85546875" style="351" customWidth="1"/>
    <col min="10510" max="10510" width="14.42578125" style="351" customWidth="1"/>
    <col min="10511" max="10511" width="13.140625" style="351" customWidth="1"/>
    <col min="10512" max="10512" width="13.28515625" style="351" customWidth="1"/>
    <col min="10513" max="10514" width="10.7109375" style="351" customWidth="1"/>
    <col min="10515" max="10515" width="9.140625" style="351"/>
    <col min="10516" max="10516" width="12.85546875" style="351" customWidth="1"/>
    <col min="10517" max="10517" width="23.42578125" style="351" customWidth="1"/>
    <col min="10518" max="10519" width="9.140625" style="351"/>
    <col min="10520" max="10520" width="10.5703125" style="351" bestFit="1" customWidth="1"/>
    <col min="10521" max="10521" width="11.28515625" style="351" customWidth="1"/>
    <col min="10522" max="10752" width="9.140625" style="351"/>
    <col min="10753" max="10753" width="89" style="351" customWidth="1"/>
    <col min="10754" max="10755" width="14.5703125" style="351" customWidth="1"/>
    <col min="10756" max="10756" width="14" style="351" customWidth="1"/>
    <col min="10757" max="10757" width="14.28515625" style="351" customWidth="1"/>
    <col min="10758" max="10758" width="12.42578125" style="351" customWidth="1"/>
    <col min="10759" max="10759" width="13.7109375" style="351" customWidth="1"/>
    <col min="10760" max="10760" width="14.5703125" style="351" customWidth="1"/>
    <col min="10761" max="10761" width="12.5703125" style="351" customWidth="1"/>
    <col min="10762" max="10762" width="13.42578125" style="351" customWidth="1"/>
    <col min="10763" max="10763" width="14" style="351" customWidth="1"/>
    <col min="10764" max="10764" width="13.140625" style="351" customWidth="1"/>
    <col min="10765" max="10765" width="13.85546875" style="351" customWidth="1"/>
    <col min="10766" max="10766" width="14.42578125" style="351" customWidth="1"/>
    <col min="10767" max="10767" width="13.140625" style="351" customWidth="1"/>
    <col min="10768" max="10768" width="13.28515625" style="351" customWidth="1"/>
    <col min="10769" max="10770" width="10.7109375" style="351" customWidth="1"/>
    <col min="10771" max="10771" width="9.140625" style="351"/>
    <col min="10772" max="10772" width="12.85546875" style="351" customWidth="1"/>
    <col min="10773" max="10773" width="23.42578125" style="351" customWidth="1"/>
    <col min="10774" max="10775" width="9.140625" style="351"/>
    <col min="10776" max="10776" width="10.5703125" style="351" bestFit="1" customWidth="1"/>
    <col min="10777" max="10777" width="11.28515625" style="351" customWidth="1"/>
    <col min="10778" max="11008" width="9.140625" style="351"/>
    <col min="11009" max="11009" width="89" style="351" customWidth="1"/>
    <col min="11010" max="11011" width="14.5703125" style="351" customWidth="1"/>
    <col min="11012" max="11012" width="14" style="351" customWidth="1"/>
    <col min="11013" max="11013" width="14.28515625" style="351" customWidth="1"/>
    <col min="11014" max="11014" width="12.42578125" style="351" customWidth="1"/>
    <col min="11015" max="11015" width="13.7109375" style="351" customWidth="1"/>
    <col min="11016" max="11016" width="14.5703125" style="351" customWidth="1"/>
    <col min="11017" max="11017" width="12.5703125" style="351" customWidth="1"/>
    <col min="11018" max="11018" width="13.42578125" style="351" customWidth="1"/>
    <col min="11019" max="11019" width="14" style="351" customWidth="1"/>
    <col min="11020" max="11020" width="13.140625" style="351" customWidth="1"/>
    <col min="11021" max="11021" width="13.85546875" style="351" customWidth="1"/>
    <col min="11022" max="11022" width="14.42578125" style="351" customWidth="1"/>
    <col min="11023" max="11023" width="13.140625" style="351" customWidth="1"/>
    <col min="11024" max="11024" width="13.28515625" style="351" customWidth="1"/>
    <col min="11025" max="11026" width="10.7109375" style="351" customWidth="1"/>
    <col min="11027" max="11027" width="9.140625" style="351"/>
    <col min="11028" max="11028" width="12.85546875" style="351" customWidth="1"/>
    <col min="11029" max="11029" width="23.42578125" style="351" customWidth="1"/>
    <col min="11030" max="11031" width="9.140625" style="351"/>
    <col min="11032" max="11032" width="10.5703125" style="351" bestFit="1" customWidth="1"/>
    <col min="11033" max="11033" width="11.28515625" style="351" customWidth="1"/>
    <col min="11034" max="11264" width="9.140625" style="351"/>
    <col min="11265" max="11265" width="89" style="351" customWidth="1"/>
    <col min="11266" max="11267" width="14.5703125" style="351" customWidth="1"/>
    <col min="11268" max="11268" width="14" style="351" customWidth="1"/>
    <col min="11269" max="11269" width="14.28515625" style="351" customWidth="1"/>
    <col min="11270" max="11270" width="12.42578125" style="351" customWidth="1"/>
    <col min="11271" max="11271" width="13.7109375" style="351" customWidth="1"/>
    <col min="11272" max="11272" width="14.5703125" style="351" customWidth="1"/>
    <col min="11273" max="11273" width="12.5703125" style="351" customWidth="1"/>
    <col min="11274" max="11274" width="13.42578125" style="351" customWidth="1"/>
    <col min="11275" max="11275" width="14" style="351" customWidth="1"/>
    <col min="11276" max="11276" width="13.140625" style="351" customWidth="1"/>
    <col min="11277" max="11277" width="13.85546875" style="351" customWidth="1"/>
    <col min="11278" max="11278" width="14.42578125" style="351" customWidth="1"/>
    <col min="11279" max="11279" width="13.140625" style="351" customWidth="1"/>
    <col min="11280" max="11280" width="13.28515625" style="351" customWidth="1"/>
    <col min="11281" max="11282" width="10.7109375" style="351" customWidth="1"/>
    <col min="11283" max="11283" width="9.140625" style="351"/>
    <col min="11284" max="11284" width="12.85546875" style="351" customWidth="1"/>
    <col min="11285" max="11285" width="23.42578125" style="351" customWidth="1"/>
    <col min="11286" max="11287" width="9.140625" style="351"/>
    <col min="11288" max="11288" width="10.5703125" style="351" bestFit="1" customWidth="1"/>
    <col min="11289" max="11289" width="11.28515625" style="351" customWidth="1"/>
    <col min="11290" max="11520" width="9.140625" style="351"/>
    <col min="11521" max="11521" width="89" style="351" customWidth="1"/>
    <col min="11522" max="11523" width="14.5703125" style="351" customWidth="1"/>
    <col min="11524" max="11524" width="14" style="351" customWidth="1"/>
    <col min="11525" max="11525" width="14.28515625" style="351" customWidth="1"/>
    <col min="11526" max="11526" width="12.42578125" style="351" customWidth="1"/>
    <col min="11527" max="11527" width="13.7109375" style="351" customWidth="1"/>
    <col min="11528" max="11528" width="14.5703125" style="351" customWidth="1"/>
    <col min="11529" max="11529" width="12.5703125" style="351" customWidth="1"/>
    <col min="11530" max="11530" width="13.42578125" style="351" customWidth="1"/>
    <col min="11531" max="11531" width="14" style="351" customWidth="1"/>
    <col min="11532" max="11532" width="13.140625" style="351" customWidth="1"/>
    <col min="11533" max="11533" width="13.85546875" style="351" customWidth="1"/>
    <col min="11534" max="11534" width="14.42578125" style="351" customWidth="1"/>
    <col min="11535" max="11535" width="13.140625" style="351" customWidth="1"/>
    <col min="11536" max="11536" width="13.28515625" style="351" customWidth="1"/>
    <col min="11537" max="11538" width="10.7109375" style="351" customWidth="1"/>
    <col min="11539" max="11539" width="9.140625" style="351"/>
    <col min="11540" max="11540" width="12.85546875" style="351" customWidth="1"/>
    <col min="11541" max="11541" width="23.42578125" style="351" customWidth="1"/>
    <col min="11542" max="11543" width="9.140625" style="351"/>
    <col min="11544" max="11544" width="10.5703125" style="351" bestFit="1" customWidth="1"/>
    <col min="11545" max="11545" width="11.28515625" style="351" customWidth="1"/>
    <col min="11546" max="11776" width="9.140625" style="351"/>
    <col min="11777" max="11777" width="89" style="351" customWidth="1"/>
    <col min="11778" max="11779" width="14.5703125" style="351" customWidth="1"/>
    <col min="11780" max="11780" width="14" style="351" customWidth="1"/>
    <col min="11781" max="11781" width="14.28515625" style="351" customWidth="1"/>
    <col min="11782" max="11782" width="12.42578125" style="351" customWidth="1"/>
    <col min="11783" max="11783" width="13.7109375" style="351" customWidth="1"/>
    <col min="11784" max="11784" width="14.5703125" style="351" customWidth="1"/>
    <col min="11785" max="11785" width="12.5703125" style="351" customWidth="1"/>
    <col min="11786" max="11786" width="13.42578125" style="351" customWidth="1"/>
    <col min="11787" max="11787" width="14" style="351" customWidth="1"/>
    <col min="11788" max="11788" width="13.140625" style="351" customWidth="1"/>
    <col min="11789" max="11789" width="13.85546875" style="351" customWidth="1"/>
    <col min="11790" max="11790" width="14.42578125" style="351" customWidth="1"/>
    <col min="11791" max="11791" width="13.140625" style="351" customWidth="1"/>
    <col min="11792" max="11792" width="13.28515625" style="351" customWidth="1"/>
    <col min="11793" max="11794" width="10.7109375" style="351" customWidth="1"/>
    <col min="11795" max="11795" width="9.140625" style="351"/>
    <col min="11796" max="11796" width="12.85546875" style="351" customWidth="1"/>
    <col min="11797" max="11797" width="23.42578125" style="351" customWidth="1"/>
    <col min="11798" max="11799" width="9.140625" style="351"/>
    <col min="11800" max="11800" width="10.5703125" style="351" bestFit="1" customWidth="1"/>
    <col min="11801" max="11801" width="11.28515625" style="351" customWidth="1"/>
    <col min="11802" max="12032" width="9.140625" style="351"/>
    <col min="12033" max="12033" width="89" style="351" customWidth="1"/>
    <col min="12034" max="12035" width="14.5703125" style="351" customWidth="1"/>
    <col min="12036" max="12036" width="14" style="351" customWidth="1"/>
    <col min="12037" max="12037" width="14.28515625" style="351" customWidth="1"/>
    <col min="12038" max="12038" width="12.42578125" style="351" customWidth="1"/>
    <col min="12039" max="12039" width="13.7109375" style="351" customWidth="1"/>
    <col min="12040" max="12040" width="14.5703125" style="351" customWidth="1"/>
    <col min="12041" max="12041" width="12.5703125" style="351" customWidth="1"/>
    <col min="12042" max="12042" width="13.42578125" style="351" customWidth="1"/>
    <col min="12043" max="12043" width="14" style="351" customWidth="1"/>
    <col min="12044" max="12044" width="13.140625" style="351" customWidth="1"/>
    <col min="12045" max="12045" width="13.85546875" style="351" customWidth="1"/>
    <col min="12046" max="12046" width="14.42578125" style="351" customWidth="1"/>
    <col min="12047" max="12047" width="13.140625" style="351" customWidth="1"/>
    <col min="12048" max="12048" width="13.28515625" style="351" customWidth="1"/>
    <col min="12049" max="12050" width="10.7109375" style="351" customWidth="1"/>
    <col min="12051" max="12051" width="9.140625" style="351"/>
    <col min="12052" max="12052" width="12.85546875" style="351" customWidth="1"/>
    <col min="12053" max="12053" width="23.42578125" style="351" customWidth="1"/>
    <col min="12054" max="12055" width="9.140625" style="351"/>
    <col min="12056" max="12056" width="10.5703125" style="351" bestFit="1" customWidth="1"/>
    <col min="12057" max="12057" width="11.28515625" style="351" customWidth="1"/>
    <col min="12058" max="12288" width="9.140625" style="351"/>
    <col min="12289" max="12289" width="89" style="351" customWidth="1"/>
    <col min="12290" max="12291" width="14.5703125" style="351" customWidth="1"/>
    <col min="12292" max="12292" width="14" style="351" customWidth="1"/>
    <col min="12293" max="12293" width="14.28515625" style="351" customWidth="1"/>
    <col min="12294" max="12294" width="12.42578125" style="351" customWidth="1"/>
    <col min="12295" max="12295" width="13.7109375" style="351" customWidth="1"/>
    <col min="12296" max="12296" width="14.5703125" style="351" customWidth="1"/>
    <col min="12297" max="12297" width="12.5703125" style="351" customWidth="1"/>
    <col min="12298" max="12298" width="13.42578125" style="351" customWidth="1"/>
    <col min="12299" max="12299" width="14" style="351" customWidth="1"/>
    <col min="12300" max="12300" width="13.140625" style="351" customWidth="1"/>
    <col min="12301" max="12301" width="13.85546875" style="351" customWidth="1"/>
    <col min="12302" max="12302" width="14.42578125" style="351" customWidth="1"/>
    <col min="12303" max="12303" width="13.140625" style="351" customWidth="1"/>
    <col min="12304" max="12304" width="13.28515625" style="351" customWidth="1"/>
    <col min="12305" max="12306" width="10.7109375" style="351" customWidth="1"/>
    <col min="12307" max="12307" width="9.140625" style="351"/>
    <col min="12308" max="12308" width="12.85546875" style="351" customWidth="1"/>
    <col min="12309" max="12309" width="23.42578125" style="351" customWidth="1"/>
    <col min="12310" max="12311" width="9.140625" style="351"/>
    <col min="12312" max="12312" width="10.5703125" style="351" bestFit="1" customWidth="1"/>
    <col min="12313" max="12313" width="11.28515625" style="351" customWidth="1"/>
    <col min="12314" max="12544" width="9.140625" style="351"/>
    <col min="12545" max="12545" width="89" style="351" customWidth="1"/>
    <col min="12546" max="12547" width="14.5703125" style="351" customWidth="1"/>
    <col min="12548" max="12548" width="14" style="351" customWidth="1"/>
    <col min="12549" max="12549" width="14.28515625" style="351" customWidth="1"/>
    <col min="12550" max="12550" width="12.42578125" style="351" customWidth="1"/>
    <col min="12551" max="12551" width="13.7109375" style="351" customWidth="1"/>
    <col min="12552" max="12552" width="14.5703125" style="351" customWidth="1"/>
    <col min="12553" max="12553" width="12.5703125" style="351" customWidth="1"/>
    <col min="12554" max="12554" width="13.42578125" style="351" customWidth="1"/>
    <col min="12555" max="12555" width="14" style="351" customWidth="1"/>
    <col min="12556" max="12556" width="13.140625" style="351" customWidth="1"/>
    <col min="12557" max="12557" width="13.85546875" style="351" customWidth="1"/>
    <col min="12558" max="12558" width="14.42578125" style="351" customWidth="1"/>
    <col min="12559" max="12559" width="13.140625" style="351" customWidth="1"/>
    <col min="12560" max="12560" width="13.28515625" style="351" customWidth="1"/>
    <col min="12561" max="12562" width="10.7109375" style="351" customWidth="1"/>
    <col min="12563" max="12563" width="9.140625" style="351"/>
    <col min="12564" max="12564" width="12.85546875" style="351" customWidth="1"/>
    <col min="12565" max="12565" width="23.42578125" style="351" customWidth="1"/>
    <col min="12566" max="12567" width="9.140625" style="351"/>
    <col min="12568" max="12568" width="10.5703125" style="351" bestFit="1" customWidth="1"/>
    <col min="12569" max="12569" width="11.28515625" style="351" customWidth="1"/>
    <col min="12570" max="12800" width="9.140625" style="351"/>
    <col min="12801" max="12801" width="89" style="351" customWidth="1"/>
    <col min="12802" max="12803" width="14.5703125" style="351" customWidth="1"/>
    <col min="12804" max="12804" width="14" style="351" customWidth="1"/>
    <col min="12805" max="12805" width="14.28515625" style="351" customWidth="1"/>
    <col min="12806" max="12806" width="12.42578125" style="351" customWidth="1"/>
    <col min="12807" max="12807" width="13.7109375" style="351" customWidth="1"/>
    <col min="12808" max="12808" width="14.5703125" style="351" customWidth="1"/>
    <col min="12809" max="12809" width="12.5703125" style="351" customWidth="1"/>
    <col min="12810" max="12810" width="13.42578125" style="351" customWidth="1"/>
    <col min="12811" max="12811" width="14" style="351" customWidth="1"/>
    <col min="12812" max="12812" width="13.140625" style="351" customWidth="1"/>
    <col min="12813" max="12813" width="13.85546875" style="351" customWidth="1"/>
    <col min="12814" max="12814" width="14.42578125" style="351" customWidth="1"/>
    <col min="12815" max="12815" width="13.140625" style="351" customWidth="1"/>
    <col min="12816" max="12816" width="13.28515625" style="351" customWidth="1"/>
    <col min="12817" max="12818" width="10.7109375" style="351" customWidth="1"/>
    <col min="12819" max="12819" width="9.140625" style="351"/>
    <col min="12820" max="12820" width="12.85546875" style="351" customWidth="1"/>
    <col min="12821" max="12821" width="23.42578125" style="351" customWidth="1"/>
    <col min="12822" max="12823" width="9.140625" style="351"/>
    <col min="12824" max="12824" width="10.5703125" style="351" bestFit="1" customWidth="1"/>
    <col min="12825" max="12825" width="11.28515625" style="351" customWidth="1"/>
    <col min="12826" max="13056" width="9.140625" style="351"/>
    <col min="13057" max="13057" width="89" style="351" customWidth="1"/>
    <col min="13058" max="13059" width="14.5703125" style="351" customWidth="1"/>
    <col min="13060" max="13060" width="14" style="351" customWidth="1"/>
    <col min="13061" max="13061" width="14.28515625" style="351" customWidth="1"/>
    <col min="13062" max="13062" width="12.42578125" style="351" customWidth="1"/>
    <col min="13063" max="13063" width="13.7109375" style="351" customWidth="1"/>
    <col min="13064" max="13064" width="14.5703125" style="351" customWidth="1"/>
    <col min="13065" max="13065" width="12.5703125" style="351" customWidth="1"/>
    <col min="13066" max="13066" width="13.42578125" style="351" customWidth="1"/>
    <col min="13067" max="13067" width="14" style="351" customWidth="1"/>
    <col min="13068" max="13068" width="13.140625" style="351" customWidth="1"/>
    <col min="13069" max="13069" width="13.85546875" style="351" customWidth="1"/>
    <col min="13070" max="13070" width="14.42578125" style="351" customWidth="1"/>
    <col min="13071" max="13071" width="13.140625" style="351" customWidth="1"/>
    <col min="13072" max="13072" width="13.28515625" style="351" customWidth="1"/>
    <col min="13073" max="13074" width="10.7109375" style="351" customWidth="1"/>
    <col min="13075" max="13075" width="9.140625" style="351"/>
    <col min="13076" max="13076" width="12.85546875" style="351" customWidth="1"/>
    <col min="13077" max="13077" width="23.42578125" style="351" customWidth="1"/>
    <col min="13078" max="13079" width="9.140625" style="351"/>
    <col min="13080" max="13080" width="10.5703125" style="351" bestFit="1" customWidth="1"/>
    <col min="13081" max="13081" width="11.28515625" style="351" customWidth="1"/>
    <col min="13082" max="13312" width="9.140625" style="351"/>
    <col min="13313" max="13313" width="89" style="351" customWidth="1"/>
    <col min="13314" max="13315" width="14.5703125" style="351" customWidth="1"/>
    <col min="13316" max="13316" width="14" style="351" customWidth="1"/>
    <col min="13317" max="13317" width="14.28515625" style="351" customWidth="1"/>
    <col min="13318" max="13318" width="12.42578125" style="351" customWidth="1"/>
    <col min="13319" max="13319" width="13.7109375" style="351" customWidth="1"/>
    <col min="13320" max="13320" width="14.5703125" style="351" customWidth="1"/>
    <col min="13321" max="13321" width="12.5703125" style="351" customWidth="1"/>
    <col min="13322" max="13322" width="13.42578125" style="351" customWidth="1"/>
    <col min="13323" max="13323" width="14" style="351" customWidth="1"/>
    <col min="13324" max="13324" width="13.140625" style="351" customWidth="1"/>
    <col min="13325" max="13325" width="13.85546875" style="351" customWidth="1"/>
    <col min="13326" max="13326" width="14.42578125" style="351" customWidth="1"/>
    <col min="13327" max="13327" width="13.140625" style="351" customWidth="1"/>
    <col min="13328" max="13328" width="13.28515625" style="351" customWidth="1"/>
    <col min="13329" max="13330" width="10.7109375" style="351" customWidth="1"/>
    <col min="13331" max="13331" width="9.140625" style="351"/>
    <col min="13332" max="13332" width="12.85546875" style="351" customWidth="1"/>
    <col min="13333" max="13333" width="23.42578125" style="351" customWidth="1"/>
    <col min="13334" max="13335" width="9.140625" style="351"/>
    <col min="13336" max="13336" width="10.5703125" style="351" bestFit="1" customWidth="1"/>
    <col min="13337" max="13337" width="11.28515625" style="351" customWidth="1"/>
    <col min="13338" max="13568" width="9.140625" style="351"/>
    <col min="13569" max="13569" width="89" style="351" customWidth="1"/>
    <col min="13570" max="13571" width="14.5703125" style="351" customWidth="1"/>
    <col min="13572" max="13572" width="14" style="351" customWidth="1"/>
    <col min="13573" max="13573" width="14.28515625" style="351" customWidth="1"/>
    <col min="13574" max="13574" width="12.42578125" style="351" customWidth="1"/>
    <col min="13575" max="13575" width="13.7109375" style="351" customWidth="1"/>
    <col min="13576" max="13576" width="14.5703125" style="351" customWidth="1"/>
    <col min="13577" max="13577" width="12.5703125" style="351" customWidth="1"/>
    <col min="13578" max="13578" width="13.42578125" style="351" customWidth="1"/>
    <col min="13579" max="13579" width="14" style="351" customWidth="1"/>
    <col min="13580" max="13580" width="13.140625" style="351" customWidth="1"/>
    <col min="13581" max="13581" width="13.85546875" style="351" customWidth="1"/>
    <col min="13582" max="13582" width="14.42578125" style="351" customWidth="1"/>
    <col min="13583" max="13583" width="13.140625" style="351" customWidth="1"/>
    <col min="13584" max="13584" width="13.28515625" style="351" customWidth="1"/>
    <col min="13585" max="13586" width="10.7109375" style="351" customWidth="1"/>
    <col min="13587" max="13587" width="9.140625" style="351"/>
    <col min="13588" max="13588" width="12.85546875" style="351" customWidth="1"/>
    <col min="13589" max="13589" width="23.42578125" style="351" customWidth="1"/>
    <col min="13590" max="13591" width="9.140625" style="351"/>
    <col min="13592" max="13592" width="10.5703125" style="351" bestFit="1" customWidth="1"/>
    <col min="13593" max="13593" width="11.28515625" style="351" customWidth="1"/>
    <col min="13594" max="13824" width="9.140625" style="351"/>
    <col min="13825" max="13825" width="89" style="351" customWidth="1"/>
    <col min="13826" max="13827" width="14.5703125" style="351" customWidth="1"/>
    <col min="13828" max="13828" width="14" style="351" customWidth="1"/>
    <col min="13829" max="13829" width="14.28515625" style="351" customWidth="1"/>
    <col min="13830" max="13830" width="12.42578125" style="351" customWidth="1"/>
    <col min="13831" max="13831" width="13.7109375" style="351" customWidth="1"/>
    <col min="13832" max="13832" width="14.5703125" style="351" customWidth="1"/>
    <col min="13833" max="13833" width="12.5703125" style="351" customWidth="1"/>
    <col min="13834" max="13834" width="13.42578125" style="351" customWidth="1"/>
    <col min="13835" max="13835" width="14" style="351" customWidth="1"/>
    <col min="13836" max="13836" width="13.140625" style="351" customWidth="1"/>
    <col min="13837" max="13837" width="13.85546875" style="351" customWidth="1"/>
    <col min="13838" max="13838" width="14.42578125" style="351" customWidth="1"/>
    <col min="13839" max="13839" width="13.140625" style="351" customWidth="1"/>
    <col min="13840" max="13840" width="13.28515625" style="351" customWidth="1"/>
    <col min="13841" max="13842" width="10.7109375" style="351" customWidth="1"/>
    <col min="13843" max="13843" width="9.140625" style="351"/>
    <col min="13844" max="13844" width="12.85546875" style="351" customWidth="1"/>
    <col min="13845" max="13845" width="23.42578125" style="351" customWidth="1"/>
    <col min="13846" max="13847" width="9.140625" style="351"/>
    <col min="13848" max="13848" width="10.5703125" style="351" bestFit="1" customWidth="1"/>
    <col min="13849" max="13849" width="11.28515625" style="351" customWidth="1"/>
    <col min="13850" max="14080" width="9.140625" style="351"/>
    <col min="14081" max="14081" width="89" style="351" customWidth="1"/>
    <col min="14082" max="14083" width="14.5703125" style="351" customWidth="1"/>
    <col min="14084" max="14084" width="14" style="351" customWidth="1"/>
    <col min="14085" max="14085" width="14.28515625" style="351" customWidth="1"/>
    <col min="14086" max="14086" width="12.42578125" style="351" customWidth="1"/>
    <col min="14087" max="14087" width="13.7109375" style="351" customWidth="1"/>
    <col min="14088" max="14088" width="14.5703125" style="351" customWidth="1"/>
    <col min="14089" max="14089" width="12.5703125" style="351" customWidth="1"/>
    <col min="14090" max="14090" width="13.42578125" style="351" customWidth="1"/>
    <col min="14091" max="14091" width="14" style="351" customWidth="1"/>
    <col min="14092" max="14092" width="13.140625" style="351" customWidth="1"/>
    <col min="14093" max="14093" width="13.85546875" style="351" customWidth="1"/>
    <col min="14094" max="14094" width="14.42578125" style="351" customWidth="1"/>
    <col min="14095" max="14095" width="13.140625" style="351" customWidth="1"/>
    <col min="14096" max="14096" width="13.28515625" style="351" customWidth="1"/>
    <col min="14097" max="14098" width="10.7109375" style="351" customWidth="1"/>
    <col min="14099" max="14099" width="9.140625" style="351"/>
    <col min="14100" max="14100" width="12.85546875" style="351" customWidth="1"/>
    <col min="14101" max="14101" width="23.42578125" style="351" customWidth="1"/>
    <col min="14102" max="14103" width="9.140625" style="351"/>
    <col min="14104" max="14104" width="10.5703125" style="351" bestFit="1" customWidth="1"/>
    <col min="14105" max="14105" width="11.28515625" style="351" customWidth="1"/>
    <col min="14106" max="14336" width="9.140625" style="351"/>
    <col min="14337" max="14337" width="89" style="351" customWidth="1"/>
    <col min="14338" max="14339" width="14.5703125" style="351" customWidth="1"/>
    <col min="14340" max="14340" width="14" style="351" customWidth="1"/>
    <col min="14341" max="14341" width="14.28515625" style="351" customWidth="1"/>
    <col min="14342" max="14342" width="12.42578125" style="351" customWidth="1"/>
    <col min="14343" max="14343" width="13.7109375" style="351" customWidth="1"/>
    <col min="14344" max="14344" width="14.5703125" style="351" customWidth="1"/>
    <col min="14345" max="14345" width="12.5703125" style="351" customWidth="1"/>
    <col min="14346" max="14346" width="13.42578125" style="351" customWidth="1"/>
    <col min="14347" max="14347" width="14" style="351" customWidth="1"/>
    <col min="14348" max="14348" width="13.140625" style="351" customWidth="1"/>
    <col min="14349" max="14349" width="13.85546875" style="351" customWidth="1"/>
    <col min="14350" max="14350" width="14.42578125" style="351" customWidth="1"/>
    <col min="14351" max="14351" width="13.140625" style="351" customWidth="1"/>
    <col min="14352" max="14352" width="13.28515625" style="351" customWidth="1"/>
    <col min="14353" max="14354" width="10.7109375" style="351" customWidth="1"/>
    <col min="14355" max="14355" width="9.140625" style="351"/>
    <col min="14356" max="14356" width="12.85546875" style="351" customWidth="1"/>
    <col min="14357" max="14357" width="23.42578125" style="351" customWidth="1"/>
    <col min="14358" max="14359" width="9.140625" style="351"/>
    <col min="14360" max="14360" width="10.5703125" style="351" bestFit="1" customWidth="1"/>
    <col min="14361" max="14361" width="11.28515625" style="351" customWidth="1"/>
    <col min="14362" max="14592" width="9.140625" style="351"/>
    <col min="14593" max="14593" width="89" style="351" customWidth="1"/>
    <col min="14594" max="14595" width="14.5703125" style="351" customWidth="1"/>
    <col min="14596" max="14596" width="14" style="351" customWidth="1"/>
    <col min="14597" max="14597" width="14.28515625" style="351" customWidth="1"/>
    <col min="14598" max="14598" width="12.42578125" style="351" customWidth="1"/>
    <col min="14599" max="14599" width="13.7109375" style="351" customWidth="1"/>
    <col min="14600" max="14600" width="14.5703125" style="351" customWidth="1"/>
    <col min="14601" max="14601" width="12.5703125" style="351" customWidth="1"/>
    <col min="14602" max="14602" width="13.42578125" style="351" customWidth="1"/>
    <col min="14603" max="14603" width="14" style="351" customWidth="1"/>
    <col min="14604" max="14604" width="13.140625" style="351" customWidth="1"/>
    <col min="14605" max="14605" width="13.85546875" style="351" customWidth="1"/>
    <col min="14606" max="14606" width="14.42578125" style="351" customWidth="1"/>
    <col min="14607" max="14607" width="13.140625" style="351" customWidth="1"/>
    <col min="14608" max="14608" width="13.28515625" style="351" customWidth="1"/>
    <col min="14609" max="14610" width="10.7109375" style="351" customWidth="1"/>
    <col min="14611" max="14611" width="9.140625" style="351"/>
    <col min="14612" max="14612" width="12.85546875" style="351" customWidth="1"/>
    <col min="14613" max="14613" width="23.42578125" style="351" customWidth="1"/>
    <col min="14614" max="14615" width="9.140625" style="351"/>
    <col min="14616" max="14616" width="10.5703125" style="351" bestFit="1" customWidth="1"/>
    <col min="14617" max="14617" width="11.28515625" style="351" customWidth="1"/>
    <col min="14618" max="14848" width="9.140625" style="351"/>
    <col min="14849" max="14849" width="89" style="351" customWidth="1"/>
    <col min="14850" max="14851" width="14.5703125" style="351" customWidth="1"/>
    <col min="14852" max="14852" width="14" style="351" customWidth="1"/>
    <col min="14853" max="14853" width="14.28515625" style="351" customWidth="1"/>
    <col min="14854" max="14854" width="12.42578125" style="351" customWidth="1"/>
    <col min="14855" max="14855" width="13.7109375" style="351" customWidth="1"/>
    <col min="14856" max="14856" width="14.5703125" style="351" customWidth="1"/>
    <col min="14857" max="14857" width="12.5703125" style="351" customWidth="1"/>
    <col min="14858" max="14858" width="13.42578125" style="351" customWidth="1"/>
    <col min="14859" max="14859" width="14" style="351" customWidth="1"/>
    <col min="14860" max="14860" width="13.140625" style="351" customWidth="1"/>
    <col min="14861" max="14861" width="13.85546875" style="351" customWidth="1"/>
    <col min="14862" max="14862" width="14.42578125" style="351" customWidth="1"/>
    <col min="14863" max="14863" width="13.140625" style="351" customWidth="1"/>
    <col min="14864" max="14864" width="13.28515625" style="351" customWidth="1"/>
    <col min="14865" max="14866" width="10.7109375" style="351" customWidth="1"/>
    <col min="14867" max="14867" width="9.140625" style="351"/>
    <col min="14868" max="14868" width="12.85546875" style="351" customWidth="1"/>
    <col min="14869" max="14869" width="23.42578125" style="351" customWidth="1"/>
    <col min="14870" max="14871" width="9.140625" style="351"/>
    <col min="14872" max="14872" width="10.5703125" style="351" bestFit="1" customWidth="1"/>
    <col min="14873" max="14873" width="11.28515625" style="351" customWidth="1"/>
    <col min="14874" max="15104" width="9.140625" style="351"/>
    <col min="15105" max="15105" width="89" style="351" customWidth="1"/>
    <col min="15106" max="15107" width="14.5703125" style="351" customWidth="1"/>
    <col min="15108" max="15108" width="14" style="351" customWidth="1"/>
    <col min="15109" max="15109" width="14.28515625" style="351" customWidth="1"/>
    <col min="15110" max="15110" width="12.42578125" style="351" customWidth="1"/>
    <col min="15111" max="15111" width="13.7109375" style="351" customWidth="1"/>
    <col min="15112" max="15112" width="14.5703125" style="351" customWidth="1"/>
    <col min="15113" max="15113" width="12.5703125" style="351" customWidth="1"/>
    <col min="15114" max="15114" width="13.42578125" style="351" customWidth="1"/>
    <col min="15115" max="15115" width="14" style="351" customWidth="1"/>
    <col min="15116" max="15116" width="13.140625" style="351" customWidth="1"/>
    <col min="15117" max="15117" width="13.85546875" style="351" customWidth="1"/>
    <col min="15118" max="15118" width="14.42578125" style="351" customWidth="1"/>
    <col min="15119" max="15119" width="13.140625" style="351" customWidth="1"/>
    <col min="15120" max="15120" width="13.28515625" style="351" customWidth="1"/>
    <col min="15121" max="15122" width="10.7109375" style="351" customWidth="1"/>
    <col min="15123" max="15123" width="9.140625" style="351"/>
    <col min="15124" max="15124" width="12.85546875" style="351" customWidth="1"/>
    <col min="15125" max="15125" width="23.42578125" style="351" customWidth="1"/>
    <col min="15126" max="15127" width="9.140625" style="351"/>
    <col min="15128" max="15128" width="10.5703125" style="351" bestFit="1" customWidth="1"/>
    <col min="15129" max="15129" width="11.28515625" style="351" customWidth="1"/>
    <col min="15130" max="15360" width="9.140625" style="351"/>
    <col min="15361" max="15361" width="89" style="351" customWidth="1"/>
    <col min="15362" max="15363" width="14.5703125" style="351" customWidth="1"/>
    <col min="15364" max="15364" width="14" style="351" customWidth="1"/>
    <col min="15365" max="15365" width="14.28515625" style="351" customWidth="1"/>
    <col min="15366" max="15366" width="12.42578125" style="351" customWidth="1"/>
    <col min="15367" max="15367" width="13.7109375" style="351" customWidth="1"/>
    <col min="15368" max="15368" width="14.5703125" style="351" customWidth="1"/>
    <col min="15369" max="15369" width="12.5703125" style="351" customWidth="1"/>
    <col min="15370" max="15370" width="13.42578125" style="351" customWidth="1"/>
    <col min="15371" max="15371" width="14" style="351" customWidth="1"/>
    <col min="15372" max="15372" width="13.140625" style="351" customWidth="1"/>
    <col min="15373" max="15373" width="13.85546875" style="351" customWidth="1"/>
    <col min="15374" max="15374" width="14.42578125" style="351" customWidth="1"/>
    <col min="15375" max="15375" width="13.140625" style="351" customWidth="1"/>
    <col min="15376" max="15376" width="13.28515625" style="351" customWidth="1"/>
    <col min="15377" max="15378" width="10.7109375" style="351" customWidth="1"/>
    <col min="15379" max="15379" width="9.140625" style="351"/>
    <col min="15380" max="15380" width="12.85546875" style="351" customWidth="1"/>
    <col min="15381" max="15381" width="23.42578125" style="351" customWidth="1"/>
    <col min="15382" max="15383" width="9.140625" style="351"/>
    <col min="15384" max="15384" width="10.5703125" style="351" bestFit="1" customWidth="1"/>
    <col min="15385" max="15385" width="11.28515625" style="351" customWidth="1"/>
    <col min="15386" max="15616" width="9.140625" style="351"/>
    <col min="15617" max="15617" width="89" style="351" customWidth="1"/>
    <col min="15618" max="15619" width="14.5703125" style="351" customWidth="1"/>
    <col min="15620" max="15620" width="14" style="351" customWidth="1"/>
    <col min="15621" max="15621" width="14.28515625" style="351" customWidth="1"/>
    <col min="15622" max="15622" width="12.42578125" style="351" customWidth="1"/>
    <col min="15623" max="15623" width="13.7109375" style="351" customWidth="1"/>
    <col min="15624" max="15624" width="14.5703125" style="351" customWidth="1"/>
    <col min="15625" max="15625" width="12.5703125" style="351" customWidth="1"/>
    <col min="15626" max="15626" width="13.42578125" style="351" customWidth="1"/>
    <col min="15627" max="15627" width="14" style="351" customWidth="1"/>
    <col min="15628" max="15628" width="13.140625" style="351" customWidth="1"/>
    <col min="15629" max="15629" width="13.85546875" style="351" customWidth="1"/>
    <col min="15630" max="15630" width="14.42578125" style="351" customWidth="1"/>
    <col min="15631" max="15631" width="13.140625" style="351" customWidth="1"/>
    <col min="15632" max="15632" width="13.28515625" style="351" customWidth="1"/>
    <col min="15633" max="15634" width="10.7109375" style="351" customWidth="1"/>
    <col min="15635" max="15635" width="9.140625" style="351"/>
    <col min="15636" max="15636" width="12.85546875" style="351" customWidth="1"/>
    <col min="15637" max="15637" width="23.42578125" style="351" customWidth="1"/>
    <col min="15638" max="15639" width="9.140625" style="351"/>
    <col min="15640" max="15640" width="10.5703125" style="351" bestFit="1" customWidth="1"/>
    <col min="15641" max="15641" width="11.28515625" style="351" customWidth="1"/>
    <col min="15642" max="15872" width="9.140625" style="351"/>
    <col min="15873" max="15873" width="89" style="351" customWidth="1"/>
    <col min="15874" max="15875" width="14.5703125" style="351" customWidth="1"/>
    <col min="15876" max="15876" width="14" style="351" customWidth="1"/>
    <col min="15877" max="15877" width="14.28515625" style="351" customWidth="1"/>
    <col min="15878" max="15878" width="12.42578125" style="351" customWidth="1"/>
    <col min="15879" max="15879" width="13.7109375" style="351" customWidth="1"/>
    <col min="15880" max="15880" width="14.5703125" style="351" customWidth="1"/>
    <col min="15881" max="15881" width="12.5703125" style="351" customWidth="1"/>
    <col min="15882" max="15882" width="13.42578125" style="351" customWidth="1"/>
    <col min="15883" max="15883" width="14" style="351" customWidth="1"/>
    <col min="15884" max="15884" width="13.140625" style="351" customWidth="1"/>
    <col min="15885" max="15885" width="13.85546875" style="351" customWidth="1"/>
    <col min="15886" max="15886" width="14.42578125" style="351" customWidth="1"/>
    <col min="15887" max="15887" width="13.140625" style="351" customWidth="1"/>
    <col min="15888" max="15888" width="13.28515625" style="351" customWidth="1"/>
    <col min="15889" max="15890" width="10.7109375" style="351" customWidth="1"/>
    <col min="15891" max="15891" width="9.140625" style="351"/>
    <col min="15892" max="15892" width="12.85546875" style="351" customWidth="1"/>
    <col min="15893" max="15893" width="23.42578125" style="351" customWidth="1"/>
    <col min="15894" max="15895" width="9.140625" style="351"/>
    <col min="15896" max="15896" width="10.5703125" style="351" bestFit="1" customWidth="1"/>
    <col min="15897" max="15897" width="11.28515625" style="351" customWidth="1"/>
    <col min="15898" max="16128" width="9.140625" style="351"/>
    <col min="16129" max="16129" width="89" style="351" customWidth="1"/>
    <col min="16130" max="16131" width="14.5703125" style="351" customWidth="1"/>
    <col min="16132" max="16132" width="14" style="351" customWidth="1"/>
    <col min="16133" max="16133" width="14.28515625" style="351" customWidth="1"/>
    <col min="16134" max="16134" width="12.42578125" style="351" customWidth="1"/>
    <col min="16135" max="16135" width="13.7109375" style="351" customWidth="1"/>
    <col min="16136" max="16136" width="14.5703125" style="351" customWidth="1"/>
    <col min="16137" max="16137" width="12.5703125" style="351" customWidth="1"/>
    <col min="16138" max="16138" width="13.42578125" style="351" customWidth="1"/>
    <col min="16139" max="16139" width="14" style="351" customWidth="1"/>
    <col min="16140" max="16140" width="13.140625" style="351" customWidth="1"/>
    <col min="16141" max="16141" width="13.85546875" style="351" customWidth="1"/>
    <col min="16142" max="16142" width="14.42578125" style="351" customWidth="1"/>
    <col min="16143" max="16143" width="13.140625" style="351" customWidth="1"/>
    <col min="16144" max="16144" width="13.28515625" style="351" customWidth="1"/>
    <col min="16145" max="16146" width="10.7109375" style="351" customWidth="1"/>
    <col min="16147" max="16147" width="9.140625" style="351"/>
    <col min="16148" max="16148" width="12.85546875" style="351" customWidth="1"/>
    <col min="16149" max="16149" width="23.42578125" style="351" customWidth="1"/>
    <col min="16150" max="16151" width="9.140625" style="351"/>
    <col min="16152" max="16152" width="10.5703125" style="351" bestFit="1" customWidth="1"/>
    <col min="16153" max="16153" width="11.28515625" style="351" customWidth="1"/>
    <col min="16154" max="16384" width="9.140625" style="351"/>
  </cols>
  <sheetData>
    <row r="1" spans="1:42" ht="30.75" customHeight="1" x14ac:dyDescent="0.4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350"/>
      <c r="R1" s="350"/>
      <c r="S1" s="350"/>
      <c r="T1" s="350"/>
    </row>
    <row r="2" spans="1:42" ht="47.25" customHeight="1" x14ac:dyDescent="0.35">
      <c r="A2" s="1267" t="s">
        <v>68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</row>
    <row r="3" spans="1:42" ht="29.25" customHeight="1" x14ac:dyDescent="0.4">
      <c r="A3" s="1266" t="s">
        <v>97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952"/>
      <c r="R3" s="952"/>
    </row>
    <row r="4" spans="1:42" ht="20.25" customHeight="1" thickBot="1" x14ac:dyDescent="0.4">
      <c r="A4" s="353"/>
    </row>
    <row r="5" spans="1:42" ht="39.75" customHeight="1" thickBot="1" x14ac:dyDescent="0.4">
      <c r="A5" s="1238" t="s">
        <v>7</v>
      </c>
      <c r="B5" s="1235" t="s">
        <v>0</v>
      </c>
      <c r="C5" s="1269"/>
      <c r="D5" s="1270"/>
      <c r="E5" s="1235" t="s">
        <v>1</v>
      </c>
      <c r="F5" s="1269"/>
      <c r="G5" s="1270"/>
      <c r="H5" s="1235" t="s">
        <v>2</v>
      </c>
      <c r="I5" s="1269"/>
      <c r="J5" s="1270"/>
      <c r="K5" s="1235" t="s">
        <v>3</v>
      </c>
      <c r="L5" s="1269"/>
      <c r="M5" s="1270"/>
      <c r="N5" s="1271" t="s">
        <v>22</v>
      </c>
      <c r="O5" s="1272"/>
      <c r="P5" s="1273"/>
      <c r="Q5" s="354"/>
      <c r="R5" s="354"/>
    </row>
    <row r="6" spans="1:42" ht="68.25" customHeight="1" thickBot="1" x14ac:dyDescent="0.4">
      <c r="A6" s="1274"/>
      <c r="B6" s="895" t="s">
        <v>16</v>
      </c>
      <c r="C6" s="895" t="s">
        <v>17</v>
      </c>
      <c r="D6" s="896" t="s">
        <v>4</v>
      </c>
      <c r="E6" s="895" t="s">
        <v>16</v>
      </c>
      <c r="F6" s="895" t="s">
        <v>17</v>
      </c>
      <c r="G6" s="896" t="s">
        <v>4</v>
      </c>
      <c r="H6" s="895" t="s">
        <v>16</v>
      </c>
      <c r="I6" s="895" t="s">
        <v>17</v>
      </c>
      <c r="J6" s="896" t="s">
        <v>4</v>
      </c>
      <c r="K6" s="895" t="s">
        <v>16</v>
      </c>
      <c r="L6" s="895" t="s">
        <v>17</v>
      </c>
      <c r="M6" s="896" t="s">
        <v>4</v>
      </c>
      <c r="N6" s="895" t="s">
        <v>16</v>
      </c>
      <c r="O6" s="895" t="s">
        <v>17</v>
      </c>
      <c r="P6" s="361" t="s">
        <v>4</v>
      </c>
      <c r="Q6" s="354"/>
      <c r="R6" s="354"/>
    </row>
    <row r="7" spans="1:42" ht="34.5" customHeight="1" x14ac:dyDescent="0.35">
      <c r="A7" s="776" t="s">
        <v>13</v>
      </c>
      <c r="B7" s="877"/>
      <c r="C7" s="878"/>
      <c r="D7" s="879"/>
      <c r="E7" s="880"/>
      <c r="F7" s="878"/>
      <c r="G7" s="881"/>
      <c r="H7" s="877"/>
      <c r="I7" s="878"/>
      <c r="J7" s="879"/>
      <c r="K7" s="880"/>
      <c r="L7" s="878"/>
      <c r="M7" s="881"/>
      <c r="N7" s="882"/>
      <c r="O7" s="878"/>
      <c r="P7" s="883"/>
      <c r="Q7" s="354"/>
      <c r="R7" s="354"/>
    </row>
    <row r="8" spans="1:42" ht="40.5" customHeight="1" x14ac:dyDescent="0.35">
      <c r="A8" s="422" t="s">
        <v>51</v>
      </c>
      <c r="B8" s="333">
        <f>B17++B25</f>
        <v>0</v>
      </c>
      <c r="C8" s="287">
        <v>0</v>
      </c>
      <c r="D8" s="86">
        <v>0</v>
      </c>
      <c r="E8" s="87">
        <f t="shared" ref="E8:K8" si="0">E17++E25</f>
        <v>0</v>
      </c>
      <c r="F8" s="287">
        <v>0</v>
      </c>
      <c r="G8" s="88">
        <v>0</v>
      </c>
      <c r="H8" s="333">
        <f t="shared" si="0"/>
        <v>0</v>
      </c>
      <c r="I8" s="287">
        <v>0</v>
      </c>
      <c r="J8" s="86">
        <v>0</v>
      </c>
      <c r="K8" s="87">
        <f t="shared" si="0"/>
        <v>0</v>
      </c>
      <c r="L8" s="287">
        <v>0</v>
      </c>
      <c r="M8" s="287">
        <v>0</v>
      </c>
      <c r="N8" s="59">
        <f t="shared" ref="N8:O13" si="1">B8+E8+H8+K8</f>
        <v>0</v>
      </c>
      <c r="O8" s="60">
        <f t="shared" si="1"/>
        <v>0</v>
      </c>
      <c r="P8" s="61">
        <f t="shared" ref="P8:P13" si="2">SUM(N8:O8)</f>
        <v>0</v>
      </c>
      <c r="Q8" s="354"/>
      <c r="R8" s="354"/>
    </row>
    <row r="9" spans="1:42" ht="56.25" customHeight="1" x14ac:dyDescent="0.35">
      <c r="A9" s="368" t="s">
        <v>23</v>
      </c>
      <c r="B9" s="333">
        <f>B17++B25</f>
        <v>0</v>
      </c>
      <c r="C9" s="287">
        <v>13</v>
      </c>
      <c r="D9" s="86">
        <v>13</v>
      </c>
      <c r="E9" s="87">
        <f>E17++E25</f>
        <v>0</v>
      </c>
      <c r="F9" s="287">
        <v>15</v>
      </c>
      <c r="G9" s="88">
        <v>15</v>
      </c>
      <c r="H9" s="333">
        <f>H17++H25</f>
        <v>0</v>
      </c>
      <c r="I9" s="287">
        <v>10</v>
      </c>
      <c r="J9" s="86">
        <v>10</v>
      </c>
      <c r="K9" s="87">
        <f>K17++K25</f>
        <v>0</v>
      </c>
      <c r="L9" s="287">
        <v>2</v>
      </c>
      <c r="M9" s="287">
        <v>2</v>
      </c>
      <c r="N9" s="59">
        <f>B9+E9+H9+K9</f>
        <v>0</v>
      </c>
      <c r="O9" s="334">
        <f>C9+F9+I9+L9</f>
        <v>40</v>
      </c>
      <c r="P9" s="335">
        <f t="shared" si="2"/>
        <v>40</v>
      </c>
      <c r="Q9" s="354"/>
      <c r="R9" s="354"/>
    </row>
    <row r="10" spans="1:42" ht="51.75" customHeight="1" x14ac:dyDescent="0.35">
      <c r="A10" s="368" t="s">
        <v>47</v>
      </c>
      <c r="B10" s="333">
        <f t="shared" ref="B10:M11" si="3">B19++B27</f>
        <v>0</v>
      </c>
      <c r="C10" s="287">
        <v>11</v>
      </c>
      <c r="D10" s="86">
        <v>11</v>
      </c>
      <c r="E10" s="87">
        <f t="shared" si="3"/>
        <v>0</v>
      </c>
      <c r="F10" s="287">
        <v>14</v>
      </c>
      <c r="G10" s="88">
        <v>14</v>
      </c>
      <c r="H10" s="333">
        <f t="shared" si="3"/>
        <v>0</v>
      </c>
      <c r="I10" s="287">
        <v>12</v>
      </c>
      <c r="J10" s="86">
        <v>12</v>
      </c>
      <c r="K10" s="87">
        <v>0</v>
      </c>
      <c r="L10" s="287">
        <v>1</v>
      </c>
      <c r="M10" s="287">
        <v>1</v>
      </c>
      <c r="N10" s="59">
        <f t="shared" si="1"/>
        <v>0</v>
      </c>
      <c r="O10" s="334">
        <f>C10+F10+I10+L10</f>
        <v>38</v>
      </c>
      <c r="P10" s="335">
        <f t="shared" si="2"/>
        <v>38</v>
      </c>
      <c r="Q10" s="354"/>
      <c r="R10" s="354"/>
    </row>
    <row r="11" spans="1:42" ht="38.25" customHeight="1" x14ac:dyDescent="0.35">
      <c r="A11" s="367" t="s">
        <v>52</v>
      </c>
      <c r="B11" s="333">
        <f t="shared" si="3"/>
        <v>0</v>
      </c>
      <c r="C11" s="287">
        <f t="shared" si="3"/>
        <v>0</v>
      </c>
      <c r="D11" s="86">
        <f t="shared" si="3"/>
        <v>0</v>
      </c>
      <c r="E11" s="87">
        <f t="shared" si="3"/>
        <v>0</v>
      </c>
      <c r="F11" s="287">
        <f t="shared" si="3"/>
        <v>0</v>
      </c>
      <c r="G11" s="88">
        <f t="shared" si="3"/>
        <v>0</v>
      </c>
      <c r="H11" s="333">
        <f t="shared" si="3"/>
        <v>0</v>
      </c>
      <c r="I11" s="287">
        <f t="shared" si="3"/>
        <v>0</v>
      </c>
      <c r="J11" s="86">
        <f t="shared" si="3"/>
        <v>0</v>
      </c>
      <c r="K11" s="87">
        <f t="shared" si="3"/>
        <v>0</v>
      </c>
      <c r="L11" s="287">
        <f t="shared" si="3"/>
        <v>0</v>
      </c>
      <c r="M11" s="287">
        <f t="shared" si="3"/>
        <v>0</v>
      </c>
      <c r="N11" s="59">
        <f t="shared" si="1"/>
        <v>0</v>
      </c>
      <c r="O11" s="334">
        <f t="shared" si="1"/>
        <v>0</v>
      </c>
      <c r="P11" s="335">
        <f t="shared" si="2"/>
        <v>0</v>
      </c>
      <c r="Q11" s="354"/>
      <c r="R11" s="354"/>
    </row>
    <row r="12" spans="1:42" ht="60" customHeight="1" x14ac:dyDescent="0.35">
      <c r="A12" s="368" t="s">
        <v>23</v>
      </c>
      <c r="B12" s="333">
        <f t="shared" ref="B12:M12" si="4">B20++B28</f>
        <v>0</v>
      </c>
      <c r="C12" s="287">
        <f t="shared" si="4"/>
        <v>0</v>
      </c>
      <c r="D12" s="86">
        <f t="shared" si="4"/>
        <v>0</v>
      </c>
      <c r="E12" s="87">
        <f t="shared" si="4"/>
        <v>0</v>
      </c>
      <c r="F12" s="287">
        <f t="shared" si="4"/>
        <v>0</v>
      </c>
      <c r="G12" s="88">
        <f t="shared" si="4"/>
        <v>0</v>
      </c>
      <c r="H12" s="333">
        <f t="shared" si="4"/>
        <v>0</v>
      </c>
      <c r="I12" s="287">
        <f t="shared" si="4"/>
        <v>0</v>
      </c>
      <c r="J12" s="86">
        <f t="shared" si="4"/>
        <v>0</v>
      </c>
      <c r="K12" s="87">
        <f t="shared" si="4"/>
        <v>0</v>
      </c>
      <c r="L12" s="287">
        <f t="shared" si="4"/>
        <v>0</v>
      </c>
      <c r="M12" s="287">
        <f t="shared" si="4"/>
        <v>0</v>
      </c>
      <c r="N12" s="59">
        <f>B12+E12+H12+K12</f>
        <v>0</v>
      </c>
      <c r="O12" s="334">
        <f>C12+F12+I12+L12</f>
        <v>0</v>
      </c>
      <c r="P12" s="335">
        <f t="shared" si="2"/>
        <v>0</v>
      </c>
      <c r="Q12" s="354"/>
      <c r="R12" s="354"/>
    </row>
    <row r="13" spans="1:42" ht="65.25" customHeight="1" thickBot="1" x14ac:dyDescent="0.4">
      <c r="A13" s="368" t="s">
        <v>47</v>
      </c>
      <c r="B13" s="333">
        <f t="shared" ref="B13:M13" si="5">B22++B30</f>
        <v>0</v>
      </c>
      <c r="C13" s="287">
        <f t="shared" si="5"/>
        <v>0</v>
      </c>
      <c r="D13" s="86">
        <f t="shared" si="5"/>
        <v>0</v>
      </c>
      <c r="E13" s="87">
        <f t="shared" si="5"/>
        <v>0</v>
      </c>
      <c r="F13" s="287">
        <f t="shared" si="5"/>
        <v>0</v>
      </c>
      <c r="G13" s="88">
        <f t="shared" si="5"/>
        <v>0</v>
      </c>
      <c r="H13" s="333">
        <f t="shared" si="5"/>
        <v>0</v>
      </c>
      <c r="I13" s="287">
        <f t="shared" si="5"/>
        <v>0</v>
      </c>
      <c r="J13" s="86">
        <f t="shared" si="5"/>
        <v>0</v>
      </c>
      <c r="K13" s="87">
        <f t="shared" si="5"/>
        <v>0</v>
      </c>
      <c r="L13" s="287">
        <f t="shared" si="5"/>
        <v>0</v>
      </c>
      <c r="M13" s="287">
        <f t="shared" si="5"/>
        <v>0</v>
      </c>
      <c r="N13" s="59">
        <f t="shared" si="1"/>
        <v>0</v>
      </c>
      <c r="O13" s="334">
        <f t="shared" si="1"/>
        <v>0</v>
      </c>
      <c r="P13" s="335">
        <f t="shared" si="2"/>
        <v>0</v>
      </c>
      <c r="Q13" s="354"/>
      <c r="R13" s="354"/>
    </row>
    <row r="14" spans="1:42" ht="33" customHeight="1" thickBot="1" x14ac:dyDescent="0.4">
      <c r="A14" s="798" t="s">
        <v>10</v>
      </c>
      <c r="B14" s="897">
        <f>B8+B11</f>
        <v>0</v>
      </c>
      <c r="C14" s="1223">
        <v>24</v>
      </c>
      <c r="D14" s="1224">
        <v>24</v>
      </c>
      <c r="E14" s="898">
        <f>E8+E11</f>
        <v>0</v>
      </c>
      <c r="F14" s="897">
        <v>29</v>
      </c>
      <c r="G14" s="899">
        <v>29</v>
      </c>
      <c r="H14" s="897">
        <f>H8+H11</f>
        <v>0</v>
      </c>
      <c r="I14" s="897">
        <v>22</v>
      </c>
      <c r="J14" s="290">
        <v>22</v>
      </c>
      <c r="K14" s="898">
        <v>0</v>
      </c>
      <c r="L14" s="897">
        <f>L9+L10</f>
        <v>3</v>
      </c>
      <c r="M14" s="897">
        <f>M9+M10</f>
        <v>3</v>
      </c>
      <c r="N14" s="897">
        <v>0</v>
      </c>
      <c r="O14" s="897">
        <f>O9+O10</f>
        <v>78</v>
      </c>
      <c r="P14" s="290">
        <f>P9+P10</f>
        <v>78</v>
      </c>
      <c r="Q14" s="354"/>
      <c r="R14" s="354"/>
    </row>
    <row r="15" spans="1:42" ht="34.5" customHeight="1" thickBot="1" x14ac:dyDescent="0.4">
      <c r="A15" s="798" t="s">
        <v>14</v>
      </c>
      <c r="B15" s="799"/>
      <c r="C15" s="800"/>
      <c r="D15" s="801"/>
      <c r="E15" s="89"/>
      <c r="F15" s="89"/>
      <c r="G15" s="90"/>
      <c r="H15" s="91"/>
      <c r="I15" s="89"/>
      <c r="J15" s="92"/>
      <c r="K15" s="89"/>
      <c r="L15" s="89"/>
      <c r="M15" s="92"/>
      <c r="N15" s="802"/>
      <c r="O15" s="884"/>
      <c r="P15" s="336"/>
      <c r="Q15" s="354"/>
      <c r="R15" s="354"/>
    </row>
    <row r="16" spans="1:42" ht="33" customHeight="1" x14ac:dyDescent="0.35">
      <c r="A16" s="798" t="s">
        <v>9</v>
      </c>
      <c r="B16" s="803"/>
      <c r="C16" s="804"/>
      <c r="D16" s="805"/>
      <c r="E16" s="806"/>
      <c r="F16" s="804"/>
      <c r="G16" s="807"/>
      <c r="H16" s="803"/>
      <c r="I16" s="808" t="s">
        <v>5</v>
      </c>
      <c r="J16" s="805"/>
      <c r="K16" s="806"/>
      <c r="L16" s="804"/>
      <c r="M16" s="805"/>
      <c r="N16" s="645"/>
      <c r="O16" s="885"/>
      <c r="P16" s="886"/>
      <c r="Q16" s="355"/>
      <c r="R16" s="355"/>
    </row>
    <row r="17" spans="1:18" ht="34.5" customHeight="1" x14ac:dyDescent="0.35">
      <c r="A17" s="422" t="s">
        <v>51</v>
      </c>
      <c r="B17" s="333">
        <v>0</v>
      </c>
      <c r="C17" s="287">
        <v>0</v>
      </c>
      <c r="D17" s="86">
        <v>0</v>
      </c>
      <c r="E17" s="93">
        <v>0</v>
      </c>
      <c r="F17" s="287">
        <v>0</v>
      </c>
      <c r="G17" s="93">
        <f t="shared" ref="G17:G22" si="6">SUM(E17:F17)</f>
        <v>0</v>
      </c>
      <c r="H17" s="337">
        <v>0</v>
      </c>
      <c r="I17" s="287">
        <v>0</v>
      </c>
      <c r="J17" s="289">
        <f t="shared" ref="J17:J22" si="7">H17+I17</f>
        <v>0</v>
      </c>
      <c r="K17" s="93">
        <v>0</v>
      </c>
      <c r="L17" s="287">
        <v>0</v>
      </c>
      <c r="M17" s="87">
        <f t="shared" ref="M17:M22" si="8">SUM(K17:L17)</f>
        <v>0</v>
      </c>
      <c r="N17" s="59">
        <f t="shared" ref="N17:O22" si="9">B17+E17+H17+K17</f>
        <v>0</v>
      </c>
      <c r="O17" s="334">
        <f t="shared" si="9"/>
        <v>0</v>
      </c>
      <c r="P17" s="335">
        <f t="shared" ref="P17:P22" si="10">SUM(N17:O17)</f>
        <v>0</v>
      </c>
      <c r="Q17" s="286"/>
      <c r="R17" s="286"/>
    </row>
    <row r="18" spans="1:18" ht="57" customHeight="1" x14ac:dyDescent="0.35">
      <c r="A18" s="368" t="s">
        <v>23</v>
      </c>
      <c r="B18" s="333">
        <v>0</v>
      </c>
      <c r="C18" s="287">
        <v>13</v>
      </c>
      <c r="D18" s="86">
        <v>13</v>
      </c>
      <c r="E18" s="93">
        <v>0</v>
      </c>
      <c r="F18" s="287">
        <v>15</v>
      </c>
      <c r="G18" s="93">
        <v>15</v>
      </c>
      <c r="H18" s="337">
        <v>0</v>
      </c>
      <c r="I18" s="287">
        <v>10</v>
      </c>
      <c r="J18" s="289">
        <v>10</v>
      </c>
      <c r="K18" s="93">
        <v>0</v>
      </c>
      <c r="L18" s="287">
        <v>2</v>
      </c>
      <c r="M18" s="87">
        <v>2</v>
      </c>
      <c r="N18" s="59">
        <f>B18+E18+H18+K18</f>
        <v>0</v>
      </c>
      <c r="O18" s="334">
        <v>37</v>
      </c>
      <c r="P18" s="335">
        <f t="shared" si="10"/>
        <v>37</v>
      </c>
      <c r="Q18" s="286"/>
      <c r="R18" s="286"/>
    </row>
    <row r="19" spans="1:18" ht="57" customHeight="1" x14ac:dyDescent="0.35">
      <c r="A19" s="368" t="s">
        <v>47</v>
      </c>
      <c r="B19" s="333">
        <v>0</v>
      </c>
      <c r="C19" s="287">
        <v>11</v>
      </c>
      <c r="D19" s="86">
        <v>11</v>
      </c>
      <c r="E19" s="93">
        <v>0</v>
      </c>
      <c r="F19" s="287">
        <v>14</v>
      </c>
      <c r="G19" s="93">
        <v>14</v>
      </c>
      <c r="H19" s="337">
        <v>0</v>
      </c>
      <c r="I19" s="287">
        <v>12</v>
      </c>
      <c r="J19" s="289">
        <v>12</v>
      </c>
      <c r="K19" s="93">
        <v>0</v>
      </c>
      <c r="L19" s="287">
        <v>1</v>
      </c>
      <c r="M19" s="87">
        <v>1</v>
      </c>
      <c r="N19" s="59">
        <f t="shared" si="9"/>
        <v>0</v>
      </c>
      <c r="O19" s="334">
        <v>37</v>
      </c>
      <c r="P19" s="335">
        <f t="shared" si="10"/>
        <v>37</v>
      </c>
      <c r="Q19" s="286"/>
      <c r="R19" s="286"/>
    </row>
    <row r="20" spans="1:18" ht="28.5" customHeight="1" x14ac:dyDescent="0.35">
      <c r="A20" s="367" t="s">
        <v>52</v>
      </c>
      <c r="B20" s="333">
        <v>0</v>
      </c>
      <c r="C20" s="287">
        <v>0</v>
      </c>
      <c r="D20" s="86">
        <f>C20+B20</f>
        <v>0</v>
      </c>
      <c r="E20" s="93">
        <v>0</v>
      </c>
      <c r="F20" s="287">
        <v>0</v>
      </c>
      <c r="G20" s="93">
        <f t="shared" si="6"/>
        <v>0</v>
      </c>
      <c r="H20" s="337">
        <v>0</v>
      </c>
      <c r="I20" s="287">
        <v>0</v>
      </c>
      <c r="J20" s="289">
        <f t="shared" si="7"/>
        <v>0</v>
      </c>
      <c r="K20" s="93">
        <v>0</v>
      </c>
      <c r="L20" s="287">
        <v>0</v>
      </c>
      <c r="M20" s="87">
        <f t="shared" si="8"/>
        <v>0</v>
      </c>
      <c r="N20" s="59">
        <f t="shared" si="9"/>
        <v>0</v>
      </c>
      <c r="O20" s="334">
        <f t="shared" si="9"/>
        <v>0</v>
      </c>
      <c r="P20" s="335">
        <f t="shared" si="10"/>
        <v>0</v>
      </c>
      <c r="Q20" s="286"/>
      <c r="R20" s="286"/>
    </row>
    <row r="21" spans="1:18" ht="73.5" customHeight="1" x14ac:dyDescent="0.35">
      <c r="A21" s="368" t="s">
        <v>23</v>
      </c>
      <c r="B21" s="333">
        <v>0</v>
      </c>
      <c r="C21" s="287">
        <v>0</v>
      </c>
      <c r="D21" s="86">
        <f>C21+B21</f>
        <v>0</v>
      </c>
      <c r="E21" s="93">
        <v>0</v>
      </c>
      <c r="F21" s="287">
        <v>0</v>
      </c>
      <c r="G21" s="93">
        <f t="shared" si="6"/>
        <v>0</v>
      </c>
      <c r="H21" s="337">
        <v>0</v>
      </c>
      <c r="I21" s="287">
        <v>0</v>
      </c>
      <c r="J21" s="289">
        <f t="shared" si="7"/>
        <v>0</v>
      </c>
      <c r="K21" s="93">
        <v>0</v>
      </c>
      <c r="L21" s="287">
        <v>0</v>
      </c>
      <c r="M21" s="87">
        <f t="shared" si="8"/>
        <v>0</v>
      </c>
      <c r="N21" s="59">
        <f>B21+E21+H21+K21</f>
        <v>0</v>
      </c>
      <c r="O21" s="334">
        <f>C21+F21+I21+L21</f>
        <v>0</v>
      </c>
      <c r="P21" s="335">
        <f t="shared" si="10"/>
        <v>0</v>
      </c>
      <c r="Q21" s="286"/>
      <c r="R21" s="286"/>
    </row>
    <row r="22" spans="1:18" ht="57.75" customHeight="1" thickBot="1" x14ac:dyDescent="0.4">
      <c r="A22" s="368" t="s">
        <v>47</v>
      </c>
      <c r="B22" s="333">
        <v>0</v>
      </c>
      <c r="C22" s="287">
        <v>0</v>
      </c>
      <c r="D22" s="86">
        <f>C22+B22</f>
        <v>0</v>
      </c>
      <c r="E22" s="93">
        <v>0</v>
      </c>
      <c r="F22" s="287">
        <v>0</v>
      </c>
      <c r="G22" s="93">
        <f t="shared" si="6"/>
        <v>0</v>
      </c>
      <c r="H22" s="337">
        <v>0</v>
      </c>
      <c r="I22" s="287">
        <v>0</v>
      </c>
      <c r="J22" s="289">
        <f t="shared" si="7"/>
        <v>0</v>
      </c>
      <c r="K22" s="93">
        <v>0</v>
      </c>
      <c r="L22" s="287">
        <v>0</v>
      </c>
      <c r="M22" s="87">
        <f t="shared" si="8"/>
        <v>0</v>
      </c>
      <c r="N22" s="59">
        <f t="shared" si="9"/>
        <v>0</v>
      </c>
      <c r="O22" s="334">
        <f t="shared" si="9"/>
        <v>0</v>
      </c>
      <c r="P22" s="335">
        <f t="shared" si="10"/>
        <v>0</v>
      </c>
      <c r="Q22" s="286"/>
      <c r="R22" s="286"/>
    </row>
    <row r="23" spans="1:18" ht="42" customHeight="1" thickBot="1" x14ac:dyDescent="0.4">
      <c r="A23" s="819" t="s">
        <v>6</v>
      </c>
      <c r="B23" s="900">
        <f>B17+B20</f>
        <v>0</v>
      </c>
      <c r="C23" s="1225">
        <v>24</v>
      </c>
      <c r="D23" s="1225">
        <v>24</v>
      </c>
      <c r="E23" s="900">
        <f>E17+E20</f>
        <v>0</v>
      </c>
      <c r="F23" s="900">
        <v>29</v>
      </c>
      <c r="G23" s="900">
        <v>29</v>
      </c>
      <c r="H23" s="900">
        <f>H17+H20</f>
        <v>0</v>
      </c>
      <c r="I23" s="900">
        <v>22</v>
      </c>
      <c r="J23" s="900">
        <v>22</v>
      </c>
      <c r="K23" s="900">
        <v>0</v>
      </c>
      <c r="L23" s="900">
        <v>3</v>
      </c>
      <c r="M23" s="900">
        <v>3</v>
      </c>
      <c r="N23" s="900">
        <v>0</v>
      </c>
      <c r="O23" s="900">
        <v>77</v>
      </c>
      <c r="P23" s="291">
        <v>77</v>
      </c>
      <c r="Q23" s="286"/>
      <c r="R23" s="286"/>
    </row>
    <row r="24" spans="1:18" ht="27.75" customHeight="1" x14ac:dyDescent="0.35">
      <c r="A24" s="123" t="s">
        <v>15</v>
      </c>
      <c r="B24" s="338"/>
      <c r="C24" s="339"/>
      <c r="D24" s="340"/>
      <c r="E24" s="341"/>
      <c r="F24" s="339"/>
      <c r="G24" s="342"/>
      <c r="H24" s="887"/>
      <c r="I24" s="888"/>
      <c r="J24" s="889"/>
      <c r="K24" s="890"/>
      <c r="L24" s="888"/>
      <c r="M24" s="891"/>
      <c r="N24" s="892"/>
      <c r="O24" s="893"/>
      <c r="P24" s="894"/>
      <c r="Q24" s="356"/>
      <c r="R24" s="356"/>
    </row>
    <row r="25" spans="1:18" ht="33" customHeight="1" x14ac:dyDescent="0.35">
      <c r="A25" s="422" t="s">
        <v>51</v>
      </c>
      <c r="B25" s="333">
        <v>0</v>
      </c>
      <c r="C25" s="287">
        <v>0</v>
      </c>
      <c r="D25" s="86">
        <f t="shared" ref="D25:D30" si="11">C25+B25</f>
        <v>0</v>
      </c>
      <c r="E25" s="93">
        <v>0</v>
      </c>
      <c r="F25" s="287">
        <v>0</v>
      </c>
      <c r="G25" s="93">
        <f t="shared" ref="G25:G30" si="12">SUM(E25:F25)</f>
        <v>0</v>
      </c>
      <c r="H25" s="337">
        <v>0</v>
      </c>
      <c r="I25" s="287">
        <v>0</v>
      </c>
      <c r="J25" s="289">
        <f t="shared" ref="J25:J30" si="13">H25+I25</f>
        <v>0</v>
      </c>
      <c r="K25" s="93">
        <v>0</v>
      </c>
      <c r="L25" s="287">
        <v>0</v>
      </c>
      <c r="M25" s="87">
        <v>0</v>
      </c>
      <c r="N25" s="59">
        <f t="shared" ref="N25:O30" si="14">B25+E25+H25+K25</f>
        <v>0</v>
      </c>
      <c r="O25" s="334">
        <f t="shared" si="14"/>
        <v>0</v>
      </c>
      <c r="P25" s="335">
        <f t="shared" ref="P25:P30" si="15">SUM(N25:O25)</f>
        <v>0</v>
      </c>
      <c r="Q25" s="357"/>
      <c r="R25" s="357"/>
    </row>
    <row r="26" spans="1:18" ht="51" customHeight="1" x14ac:dyDescent="0.35">
      <c r="A26" s="368" t="s">
        <v>23</v>
      </c>
      <c r="B26" s="333">
        <v>0</v>
      </c>
      <c r="C26" s="287">
        <v>0</v>
      </c>
      <c r="D26" s="86">
        <f t="shared" si="11"/>
        <v>0</v>
      </c>
      <c r="E26" s="93">
        <v>0</v>
      </c>
      <c r="F26" s="287">
        <v>0</v>
      </c>
      <c r="G26" s="87">
        <f t="shared" si="12"/>
        <v>0</v>
      </c>
      <c r="H26" s="337">
        <v>0</v>
      </c>
      <c r="I26" s="287">
        <v>0</v>
      </c>
      <c r="J26" s="87">
        <f t="shared" si="13"/>
        <v>0</v>
      </c>
      <c r="K26" s="337">
        <v>0</v>
      </c>
      <c r="L26" s="287">
        <v>0</v>
      </c>
      <c r="M26" s="87">
        <f>SUM(K26:L26)</f>
        <v>0</v>
      </c>
      <c r="N26" s="59">
        <f>B26+E26+H26+K26</f>
        <v>0</v>
      </c>
      <c r="O26" s="334">
        <f>C26+F26+I26+L26</f>
        <v>0</v>
      </c>
      <c r="P26" s="335">
        <f t="shared" si="15"/>
        <v>0</v>
      </c>
      <c r="Q26" s="356"/>
      <c r="R26" s="356"/>
    </row>
    <row r="27" spans="1:18" ht="55.5" customHeight="1" x14ac:dyDescent="0.35">
      <c r="A27" s="368" t="s">
        <v>47</v>
      </c>
      <c r="B27" s="333">
        <v>0</v>
      </c>
      <c r="C27" s="287">
        <v>0</v>
      </c>
      <c r="D27" s="86">
        <f t="shared" si="11"/>
        <v>0</v>
      </c>
      <c r="E27" s="93">
        <v>0</v>
      </c>
      <c r="F27" s="287">
        <v>0</v>
      </c>
      <c r="G27" s="87">
        <f t="shared" si="12"/>
        <v>0</v>
      </c>
      <c r="H27" s="337">
        <v>0</v>
      </c>
      <c r="I27" s="287">
        <v>0</v>
      </c>
      <c r="J27" s="87">
        <f t="shared" si="13"/>
        <v>0</v>
      </c>
      <c r="K27" s="337">
        <v>0</v>
      </c>
      <c r="L27" s="287">
        <v>0</v>
      </c>
      <c r="M27" s="87">
        <f>SUM(K27:L27)</f>
        <v>0</v>
      </c>
      <c r="N27" s="59">
        <f t="shared" si="14"/>
        <v>0</v>
      </c>
      <c r="O27" s="334">
        <f t="shared" si="14"/>
        <v>0</v>
      </c>
      <c r="P27" s="335">
        <f t="shared" si="15"/>
        <v>0</v>
      </c>
      <c r="Q27" s="356"/>
      <c r="R27" s="356"/>
    </row>
    <row r="28" spans="1:18" ht="32.25" customHeight="1" x14ac:dyDescent="0.35">
      <c r="A28" s="367" t="s">
        <v>52</v>
      </c>
      <c r="B28" s="333">
        <v>0</v>
      </c>
      <c r="C28" s="287">
        <v>0</v>
      </c>
      <c r="D28" s="86">
        <f t="shared" si="11"/>
        <v>0</v>
      </c>
      <c r="E28" s="93">
        <v>0</v>
      </c>
      <c r="F28" s="287">
        <v>0</v>
      </c>
      <c r="G28" s="87">
        <f t="shared" si="12"/>
        <v>0</v>
      </c>
      <c r="H28" s="337">
        <v>0</v>
      </c>
      <c r="I28" s="287">
        <v>0</v>
      </c>
      <c r="J28" s="87">
        <f t="shared" si="13"/>
        <v>0</v>
      </c>
      <c r="K28" s="337">
        <v>0</v>
      </c>
      <c r="L28" s="287">
        <v>0</v>
      </c>
      <c r="M28" s="87">
        <f>SUM(K28:L28)</f>
        <v>0</v>
      </c>
      <c r="N28" s="59">
        <f t="shared" si="14"/>
        <v>0</v>
      </c>
      <c r="O28" s="334">
        <f t="shared" si="14"/>
        <v>0</v>
      </c>
      <c r="P28" s="335">
        <f t="shared" si="15"/>
        <v>0</v>
      </c>
      <c r="Q28" s="356"/>
      <c r="R28" s="356"/>
    </row>
    <row r="29" spans="1:18" ht="69.75" customHeight="1" x14ac:dyDescent="0.35">
      <c r="A29" s="368" t="s">
        <v>23</v>
      </c>
      <c r="B29" s="333">
        <v>0</v>
      </c>
      <c r="C29" s="287">
        <v>0</v>
      </c>
      <c r="D29" s="86">
        <f t="shared" si="11"/>
        <v>0</v>
      </c>
      <c r="E29" s="93">
        <v>0</v>
      </c>
      <c r="F29" s="287">
        <v>0</v>
      </c>
      <c r="G29" s="87">
        <f t="shared" si="12"/>
        <v>0</v>
      </c>
      <c r="H29" s="337">
        <v>0</v>
      </c>
      <c r="I29" s="287">
        <v>0</v>
      </c>
      <c r="J29" s="87">
        <f t="shared" si="13"/>
        <v>0</v>
      </c>
      <c r="K29" s="337">
        <v>0</v>
      </c>
      <c r="L29" s="287">
        <v>0</v>
      </c>
      <c r="M29" s="87">
        <f>SUM(K29:L29)</f>
        <v>0</v>
      </c>
      <c r="N29" s="59">
        <f>B29+E29+H29+K29</f>
        <v>0</v>
      </c>
      <c r="O29" s="334">
        <f>C29+F29+I29+L29</f>
        <v>0</v>
      </c>
      <c r="P29" s="335">
        <f t="shared" si="15"/>
        <v>0</v>
      </c>
      <c r="Q29" s="286"/>
      <c r="R29" s="286"/>
    </row>
    <row r="30" spans="1:18" ht="54.75" customHeight="1" thickBot="1" x14ac:dyDescent="0.4">
      <c r="A30" s="368" t="s">
        <v>47</v>
      </c>
      <c r="B30" s="333">
        <v>0</v>
      </c>
      <c r="C30" s="287">
        <v>0</v>
      </c>
      <c r="D30" s="86">
        <f t="shared" si="11"/>
        <v>0</v>
      </c>
      <c r="E30" s="93">
        <v>0</v>
      </c>
      <c r="F30" s="287">
        <v>0</v>
      </c>
      <c r="G30" s="87">
        <f t="shared" si="12"/>
        <v>0</v>
      </c>
      <c r="H30" s="337">
        <v>0</v>
      </c>
      <c r="I30" s="287">
        <v>0</v>
      </c>
      <c r="J30" s="87">
        <f t="shared" si="13"/>
        <v>0</v>
      </c>
      <c r="K30" s="337">
        <v>0</v>
      </c>
      <c r="L30" s="287">
        <v>0</v>
      </c>
      <c r="M30" s="87">
        <f>SUM(K30:L30)</f>
        <v>0</v>
      </c>
      <c r="N30" s="59">
        <f t="shared" si="14"/>
        <v>0</v>
      </c>
      <c r="O30" s="334">
        <f t="shared" si="14"/>
        <v>0</v>
      </c>
      <c r="P30" s="335">
        <f t="shared" si="15"/>
        <v>0</v>
      </c>
      <c r="Q30" s="286"/>
      <c r="R30" s="286"/>
    </row>
    <row r="31" spans="1:18" ht="39" customHeight="1" thickBot="1" x14ac:dyDescent="0.4">
      <c r="A31" s="819" t="s">
        <v>11</v>
      </c>
      <c r="B31" s="812">
        <f>B25+B28</f>
        <v>0</v>
      </c>
      <c r="C31" s="812">
        <f t="shared" ref="C31:P31" si="16">C25+C28</f>
        <v>0</v>
      </c>
      <c r="D31" s="812">
        <f t="shared" si="16"/>
        <v>0</v>
      </c>
      <c r="E31" s="812">
        <f t="shared" si="16"/>
        <v>0</v>
      </c>
      <c r="F31" s="812">
        <f t="shared" si="16"/>
        <v>0</v>
      </c>
      <c r="G31" s="812">
        <f t="shared" si="16"/>
        <v>0</v>
      </c>
      <c r="H31" s="812">
        <f t="shared" si="16"/>
        <v>0</v>
      </c>
      <c r="I31" s="812">
        <f t="shared" si="16"/>
        <v>0</v>
      </c>
      <c r="J31" s="812">
        <f t="shared" si="16"/>
        <v>0</v>
      </c>
      <c r="K31" s="812">
        <f t="shared" si="16"/>
        <v>0</v>
      </c>
      <c r="L31" s="812">
        <f t="shared" si="16"/>
        <v>0</v>
      </c>
      <c r="M31" s="812">
        <f t="shared" si="16"/>
        <v>0</v>
      </c>
      <c r="N31" s="812">
        <f t="shared" si="16"/>
        <v>0</v>
      </c>
      <c r="O31" s="901">
        <f t="shared" si="16"/>
        <v>0</v>
      </c>
      <c r="P31" s="291">
        <f t="shared" si="16"/>
        <v>0</v>
      </c>
      <c r="Q31" s="358"/>
      <c r="R31" s="358"/>
    </row>
    <row r="32" spans="1:18" ht="36.75" customHeight="1" thickBot="1" x14ac:dyDescent="0.4">
      <c r="A32" s="824" t="s">
        <v>8</v>
      </c>
      <c r="B32" s="823">
        <f>B23</f>
        <v>0</v>
      </c>
      <c r="C32" s="823">
        <v>23</v>
      </c>
      <c r="D32" s="823">
        <v>23</v>
      </c>
      <c r="E32" s="823">
        <f t="shared" ref="E32:P32" si="17">E23</f>
        <v>0</v>
      </c>
      <c r="F32" s="823">
        <f t="shared" si="17"/>
        <v>29</v>
      </c>
      <c r="G32" s="823">
        <f t="shared" si="17"/>
        <v>29</v>
      </c>
      <c r="H32" s="823">
        <f t="shared" si="17"/>
        <v>0</v>
      </c>
      <c r="I32" s="823">
        <f t="shared" si="17"/>
        <v>22</v>
      </c>
      <c r="J32" s="823">
        <f t="shared" si="17"/>
        <v>22</v>
      </c>
      <c r="K32" s="823">
        <f t="shared" si="17"/>
        <v>0</v>
      </c>
      <c r="L32" s="823">
        <f t="shared" si="17"/>
        <v>3</v>
      </c>
      <c r="M32" s="823">
        <f t="shared" si="17"/>
        <v>3</v>
      </c>
      <c r="N32" s="823">
        <v>0</v>
      </c>
      <c r="O32" s="897">
        <f t="shared" si="17"/>
        <v>77</v>
      </c>
      <c r="P32" s="290">
        <f t="shared" si="17"/>
        <v>77</v>
      </c>
      <c r="Q32" s="292"/>
      <c r="R32" s="292"/>
    </row>
    <row r="33" spans="1:18" ht="45" customHeight="1" thickBot="1" x14ac:dyDescent="0.4">
      <c r="A33" s="123" t="s">
        <v>15</v>
      </c>
      <c r="B33" s="823">
        <f t="shared" ref="B33:P33" si="18">B31</f>
        <v>0</v>
      </c>
      <c r="C33" s="823">
        <f t="shared" si="18"/>
        <v>0</v>
      </c>
      <c r="D33" s="466">
        <f t="shared" si="18"/>
        <v>0</v>
      </c>
      <c r="E33" s="788">
        <f t="shared" si="18"/>
        <v>0</v>
      </c>
      <c r="F33" s="823">
        <f t="shared" si="18"/>
        <v>0</v>
      </c>
      <c r="G33" s="823">
        <f t="shared" si="18"/>
        <v>0</v>
      </c>
      <c r="H33" s="823">
        <f t="shared" si="18"/>
        <v>0</v>
      </c>
      <c r="I33" s="823">
        <f t="shared" si="18"/>
        <v>0</v>
      </c>
      <c r="J33" s="823">
        <f t="shared" si="18"/>
        <v>0</v>
      </c>
      <c r="K33" s="823">
        <f t="shared" si="18"/>
        <v>0</v>
      </c>
      <c r="L33" s="823">
        <f t="shared" si="18"/>
        <v>0</v>
      </c>
      <c r="M33" s="823">
        <f t="shared" si="18"/>
        <v>0</v>
      </c>
      <c r="N33" s="823">
        <f t="shared" si="18"/>
        <v>0</v>
      </c>
      <c r="O33" s="897">
        <f t="shared" si="18"/>
        <v>0</v>
      </c>
      <c r="P33" s="290">
        <f t="shared" si="18"/>
        <v>0</v>
      </c>
      <c r="Q33" s="292"/>
      <c r="R33" s="292"/>
    </row>
    <row r="34" spans="1:18" ht="43.5" customHeight="1" thickBot="1" x14ac:dyDescent="0.4">
      <c r="A34" s="824" t="s">
        <v>12</v>
      </c>
      <c r="B34" s="902">
        <f t="shared" ref="B34:P34" si="19">SUM(B32:B33)</f>
        <v>0</v>
      </c>
      <c r="C34" s="902">
        <f t="shared" si="19"/>
        <v>23</v>
      </c>
      <c r="D34" s="903">
        <v>23</v>
      </c>
      <c r="E34" s="904">
        <f t="shared" si="19"/>
        <v>0</v>
      </c>
      <c r="F34" s="902">
        <f t="shared" si="19"/>
        <v>29</v>
      </c>
      <c r="G34" s="902">
        <f t="shared" si="19"/>
        <v>29</v>
      </c>
      <c r="H34" s="902">
        <f t="shared" si="19"/>
        <v>0</v>
      </c>
      <c r="I34" s="902">
        <f t="shared" si="19"/>
        <v>22</v>
      </c>
      <c r="J34" s="902">
        <f t="shared" si="19"/>
        <v>22</v>
      </c>
      <c r="K34" s="902">
        <f t="shared" si="19"/>
        <v>0</v>
      </c>
      <c r="L34" s="902">
        <v>3</v>
      </c>
      <c r="M34" s="902">
        <v>3</v>
      </c>
      <c r="N34" s="902">
        <v>0</v>
      </c>
      <c r="O34" s="902">
        <f>O31+O32+O33</f>
        <v>77</v>
      </c>
      <c r="P34" s="903">
        <f t="shared" si="19"/>
        <v>77</v>
      </c>
      <c r="Q34" s="292"/>
      <c r="R34" s="292"/>
    </row>
    <row r="35" spans="1:18" ht="45" customHeight="1" x14ac:dyDescent="0.35">
      <c r="A35" s="286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359"/>
    </row>
    <row r="36" spans="1:18" x14ac:dyDescent="0.35">
      <c r="A36" s="286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86"/>
      <c r="R36" s="286"/>
    </row>
    <row r="37" spans="1:18" x14ac:dyDescent="0.35">
      <c r="A37" s="1227"/>
      <c r="B37" s="1227"/>
      <c r="C37" s="1227"/>
      <c r="D37" s="1227"/>
      <c r="E37" s="1227"/>
      <c r="F37" s="1227"/>
      <c r="G37" s="1227"/>
      <c r="H37" s="1227"/>
      <c r="I37" s="1227"/>
      <c r="J37" s="1227"/>
      <c r="K37" s="1227"/>
      <c r="L37" s="1227"/>
      <c r="M37" s="1227"/>
      <c r="N37" s="1227"/>
      <c r="O37" s="1227"/>
      <c r="P37" s="1227"/>
    </row>
    <row r="38" spans="1:18" x14ac:dyDescent="0.35">
      <c r="A38" s="1226"/>
      <c r="B38" s="1226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</row>
    <row r="39" spans="1:18" x14ac:dyDescent="0.35">
      <c r="A39" s="360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</row>
    <row r="40" spans="1:18" x14ac:dyDescent="0.35">
      <c r="A40" s="360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AP75"/>
  <sheetViews>
    <sheetView zoomScale="50" zoomScaleNormal="50" workbookViewId="0">
      <selection activeCell="K63" sqref="K63"/>
    </sheetView>
  </sheetViews>
  <sheetFormatPr defaultRowHeight="25.5" x14ac:dyDescent="0.35"/>
  <cols>
    <col min="1" max="1" width="89" style="1" customWidth="1"/>
    <col min="2" max="2" width="16.5703125" style="1" customWidth="1"/>
    <col min="3" max="3" width="12.85546875" style="1" customWidth="1"/>
    <col min="4" max="4" width="9.85546875" style="1" customWidth="1"/>
    <col min="5" max="5" width="12.140625" style="139" customWidth="1"/>
    <col min="6" max="6" width="11" style="139" customWidth="1"/>
    <col min="7" max="7" width="9.85546875" style="139" customWidth="1"/>
    <col min="8" max="8" width="17.140625" style="139" customWidth="1"/>
    <col min="9" max="9" width="10.42578125" style="139" customWidth="1"/>
    <col min="10" max="10" width="10.85546875" style="139" customWidth="1"/>
    <col min="11" max="11" width="12.7109375" style="1" customWidth="1"/>
    <col min="12" max="12" width="9.5703125" style="1" customWidth="1"/>
    <col min="13" max="13" width="12.85546875" style="1" customWidth="1"/>
    <col min="14" max="14" width="12.5703125" style="1" customWidth="1"/>
    <col min="15" max="15" width="11" style="1" customWidth="1"/>
    <col min="16" max="16" width="15.140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6.570312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7.1406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2.85546875" style="1" customWidth="1"/>
    <col min="270" max="270" width="12.5703125" style="1" customWidth="1"/>
    <col min="271" max="271" width="11" style="1" customWidth="1"/>
    <col min="272" max="272" width="15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6.570312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7.1406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2.85546875" style="1" customWidth="1"/>
    <col min="526" max="526" width="12.5703125" style="1" customWidth="1"/>
    <col min="527" max="527" width="11" style="1" customWidth="1"/>
    <col min="528" max="528" width="15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6.570312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7.1406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2.85546875" style="1" customWidth="1"/>
    <col min="782" max="782" width="12.5703125" style="1" customWidth="1"/>
    <col min="783" max="783" width="11" style="1" customWidth="1"/>
    <col min="784" max="784" width="15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6.570312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7.1406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2.85546875" style="1" customWidth="1"/>
    <col min="1038" max="1038" width="12.5703125" style="1" customWidth="1"/>
    <col min="1039" max="1039" width="11" style="1" customWidth="1"/>
    <col min="1040" max="1040" width="15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6.570312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7.1406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2.85546875" style="1" customWidth="1"/>
    <col min="1294" max="1294" width="12.5703125" style="1" customWidth="1"/>
    <col min="1295" max="1295" width="11" style="1" customWidth="1"/>
    <col min="1296" max="1296" width="15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6.570312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7.1406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2.85546875" style="1" customWidth="1"/>
    <col min="1550" max="1550" width="12.5703125" style="1" customWidth="1"/>
    <col min="1551" max="1551" width="11" style="1" customWidth="1"/>
    <col min="1552" max="1552" width="15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6.570312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7.1406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2.85546875" style="1" customWidth="1"/>
    <col min="1806" max="1806" width="12.5703125" style="1" customWidth="1"/>
    <col min="1807" max="1807" width="11" style="1" customWidth="1"/>
    <col min="1808" max="1808" width="15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6.570312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7.1406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2.85546875" style="1" customWidth="1"/>
    <col min="2062" max="2062" width="12.5703125" style="1" customWidth="1"/>
    <col min="2063" max="2063" width="11" style="1" customWidth="1"/>
    <col min="2064" max="2064" width="15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6.570312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7.1406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2.85546875" style="1" customWidth="1"/>
    <col min="2318" max="2318" width="12.5703125" style="1" customWidth="1"/>
    <col min="2319" max="2319" width="11" style="1" customWidth="1"/>
    <col min="2320" max="2320" width="15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6.570312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7.1406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2.85546875" style="1" customWidth="1"/>
    <col min="2574" max="2574" width="12.5703125" style="1" customWidth="1"/>
    <col min="2575" max="2575" width="11" style="1" customWidth="1"/>
    <col min="2576" max="2576" width="15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6.570312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7.1406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2.85546875" style="1" customWidth="1"/>
    <col min="2830" max="2830" width="12.5703125" style="1" customWidth="1"/>
    <col min="2831" max="2831" width="11" style="1" customWidth="1"/>
    <col min="2832" max="2832" width="15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6.570312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7.1406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2.85546875" style="1" customWidth="1"/>
    <col min="3086" max="3086" width="12.5703125" style="1" customWidth="1"/>
    <col min="3087" max="3087" width="11" style="1" customWidth="1"/>
    <col min="3088" max="3088" width="15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6.570312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7.1406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2.85546875" style="1" customWidth="1"/>
    <col min="3342" max="3342" width="12.5703125" style="1" customWidth="1"/>
    <col min="3343" max="3343" width="11" style="1" customWidth="1"/>
    <col min="3344" max="3344" width="15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6.570312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7.1406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2.85546875" style="1" customWidth="1"/>
    <col min="3598" max="3598" width="12.5703125" style="1" customWidth="1"/>
    <col min="3599" max="3599" width="11" style="1" customWidth="1"/>
    <col min="3600" max="3600" width="15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6.570312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7.1406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2.85546875" style="1" customWidth="1"/>
    <col min="3854" max="3854" width="12.5703125" style="1" customWidth="1"/>
    <col min="3855" max="3855" width="11" style="1" customWidth="1"/>
    <col min="3856" max="3856" width="15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6.570312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7.1406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2.85546875" style="1" customWidth="1"/>
    <col min="4110" max="4110" width="12.5703125" style="1" customWidth="1"/>
    <col min="4111" max="4111" width="11" style="1" customWidth="1"/>
    <col min="4112" max="4112" width="15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6.570312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7.1406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2.85546875" style="1" customWidth="1"/>
    <col min="4366" max="4366" width="12.5703125" style="1" customWidth="1"/>
    <col min="4367" max="4367" width="11" style="1" customWidth="1"/>
    <col min="4368" max="4368" width="15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6.570312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7.1406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2.85546875" style="1" customWidth="1"/>
    <col min="4622" max="4622" width="12.5703125" style="1" customWidth="1"/>
    <col min="4623" max="4623" width="11" style="1" customWidth="1"/>
    <col min="4624" max="4624" width="15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6.570312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7.1406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2.85546875" style="1" customWidth="1"/>
    <col min="4878" max="4878" width="12.5703125" style="1" customWidth="1"/>
    <col min="4879" max="4879" width="11" style="1" customWidth="1"/>
    <col min="4880" max="4880" width="15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6.570312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7.1406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2.85546875" style="1" customWidth="1"/>
    <col min="5134" max="5134" width="12.5703125" style="1" customWidth="1"/>
    <col min="5135" max="5135" width="11" style="1" customWidth="1"/>
    <col min="5136" max="5136" width="15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6.570312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7.1406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2.85546875" style="1" customWidth="1"/>
    <col min="5390" max="5390" width="12.5703125" style="1" customWidth="1"/>
    <col min="5391" max="5391" width="11" style="1" customWidth="1"/>
    <col min="5392" max="5392" width="15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6.570312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7.1406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2.85546875" style="1" customWidth="1"/>
    <col min="5646" max="5646" width="12.5703125" style="1" customWidth="1"/>
    <col min="5647" max="5647" width="11" style="1" customWidth="1"/>
    <col min="5648" max="5648" width="15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6.570312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7.1406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2.85546875" style="1" customWidth="1"/>
    <col min="5902" max="5902" width="12.5703125" style="1" customWidth="1"/>
    <col min="5903" max="5903" width="11" style="1" customWidth="1"/>
    <col min="5904" max="5904" width="15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6.570312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7.1406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2.85546875" style="1" customWidth="1"/>
    <col min="6158" max="6158" width="12.5703125" style="1" customWidth="1"/>
    <col min="6159" max="6159" width="11" style="1" customWidth="1"/>
    <col min="6160" max="6160" width="15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6.570312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7.1406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2.85546875" style="1" customWidth="1"/>
    <col min="6414" max="6414" width="12.5703125" style="1" customWidth="1"/>
    <col min="6415" max="6415" width="11" style="1" customWidth="1"/>
    <col min="6416" max="6416" width="15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6.570312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7.1406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2.85546875" style="1" customWidth="1"/>
    <col min="6670" max="6670" width="12.5703125" style="1" customWidth="1"/>
    <col min="6671" max="6671" width="11" style="1" customWidth="1"/>
    <col min="6672" max="6672" width="15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6.570312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7.1406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2.85546875" style="1" customWidth="1"/>
    <col min="6926" max="6926" width="12.5703125" style="1" customWidth="1"/>
    <col min="6927" max="6927" width="11" style="1" customWidth="1"/>
    <col min="6928" max="6928" width="15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6.570312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7.1406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2.85546875" style="1" customWidth="1"/>
    <col min="7182" max="7182" width="12.5703125" style="1" customWidth="1"/>
    <col min="7183" max="7183" width="11" style="1" customWidth="1"/>
    <col min="7184" max="7184" width="15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6.570312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7.1406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2.85546875" style="1" customWidth="1"/>
    <col min="7438" max="7438" width="12.5703125" style="1" customWidth="1"/>
    <col min="7439" max="7439" width="11" style="1" customWidth="1"/>
    <col min="7440" max="7440" width="15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6.570312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7.1406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2.85546875" style="1" customWidth="1"/>
    <col min="7694" max="7694" width="12.5703125" style="1" customWidth="1"/>
    <col min="7695" max="7695" width="11" style="1" customWidth="1"/>
    <col min="7696" max="7696" width="15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6.570312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7.1406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2.85546875" style="1" customWidth="1"/>
    <col min="7950" max="7950" width="12.5703125" style="1" customWidth="1"/>
    <col min="7951" max="7951" width="11" style="1" customWidth="1"/>
    <col min="7952" max="7952" width="15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6.570312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7.1406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2.85546875" style="1" customWidth="1"/>
    <col min="8206" max="8206" width="12.5703125" style="1" customWidth="1"/>
    <col min="8207" max="8207" width="11" style="1" customWidth="1"/>
    <col min="8208" max="8208" width="15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6.570312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7.1406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2.85546875" style="1" customWidth="1"/>
    <col min="8462" max="8462" width="12.5703125" style="1" customWidth="1"/>
    <col min="8463" max="8463" width="11" style="1" customWidth="1"/>
    <col min="8464" max="8464" width="15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6.570312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7.1406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2.85546875" style="1" customWidth="1"/>
    <col min="8718" max="8718" width="12.5703125" style="1" customWidth="1"/>
    <col min="8719" max="8719" width="11" style="1" customWidth="1"/>
    <col min="8720" max="8720" width="15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6.570312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7.1406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2.85546875" style="1" customWidth="1"/>
    <col min="8974" max="8974" width="12.5703125" style="1" customWidth="1"/>
    <col min="8975" max="8975" width="11" style="1" customWidth="1"/>
    <col min="8976" max="8976" width="15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6.570312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7.1406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2.85546875" style="1" customWidth="1"/>
    <col min="9230" max="9230" width="12.5703125" style="1" customWidth="1"/>
    <col min="9231" max="9231" width="11" style="1" customWidth="1"/>
    <col min="9232" max="9232" width="15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6.570312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7.1406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2.85546875" style="1" customWidth="1"/>
    <col min="9486" max="9486" width="12.5703125" style="1" customWidth="1"/>
    <col min="9487" max="9487" width="11" style="1" customWidth="1"/>
    <col min="9488" max="9488" width="15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6.570312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7.1406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2.85546875" style="1" customWidth="1"/>
    <col min="9742" max="9742" width="12.5703125" style="1" customWidth="1"/>
    <col min="9743" max="9743" width="11" style="1" customWidth="1"/>
    <col min="9744" max="9744" width="15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6.570312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7.1406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2.85546875" style="1" customWidth="1"/>
    <col min="9998" max="9998" width="12.5703125" style="1" customWidth="1"/>
    <col min="9999" max="9999" width="11" style="1" customWidth="1"/>
    <col min="10000" max="10000" width="15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6.570312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7.1406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2.85546875" style="1" customWidth="1"/>
    <col min="10254" max="10254" width="12.5703125" style="1" customWidth="1"/>
    <col min="10255" max="10255" width="11" style="1" customWidth="1"/>
    <col min="10256" max="10256" width="15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6.570312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7.1406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2.85546875" style="1" customWidth="1"/>
    <col min="10510" max="10510" width="12.5703125" style="1" customWidth="1"/>
    <col min="10511" max="10511" width="11" style="1" customWidth="1"/>
    <col min="10512" max="10512" width="15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6.570312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7.1406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2.85546875" style="1" customWidth="1"/>
    <col min="10766" max="10766" width="12.5703125" style="1" customWidth="1"/>
    <col min="10767" max="10767" width="11" style="1" customWidth="1"/>
    <col min="10768" max="10768" width="15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6.570312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7.1406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2.85546875" style="1" customWidth="1"/>
    <col min="11022" max="11022" width="12.5703125" style="1" customWidth="1"/>
    <col min="11023" max="11023" width="11" style="1" customWidth="1"/>
    <col min="11024" max="11024" width="15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6.570312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7.1406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2.85546875" style="1" customWidth="1"/>
    <col min="11278" max="11278" width="12.5703125" style="1" customWidth="1"/>
    <col min="11279" max="11279" width="11" style="1" customWidth="1"/>
    <col min="11280" max="11280" width="15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6.570312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7.1406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2.85546875" style="1" customWidth="1"/>
    <col min="11534" max="11534" width="12.5703125" style="1" customWidth="1"/>
    <col min="11535" max="11535" width="11" style="1" customWidth="1"/>
    <col min="11536" max="11536" width="15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6.570312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7.1406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2.85546875" style="1" customWidth="1"/>
    <col min="11790" max="11790" width="12.5703125" style="1" customWidth="1"/>
    <col min="11791" max="11791" width="11" style="1" customWidth="1"/>
    <col min="11792" max="11792" width="15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6.570312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7.1406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2.85546875" style="1" customWidth="1"/>
    <col min="12046" max="12046" width="12.5703125" style="1" customWidth="1"/>
    <col min="12047" max="12047" width="11" style="1" customWidth="1"/>
    <col min="12048" max="12048" width="15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6.570312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7.1406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2.85546875" style="1" customWidth="1"/>
    <col min="12302" max="12302" width="12.5703125" style="1" customWidth="1"/>
    <col min="12303" max="12303" width="11" style="1" customWidth="1"/>
    <col min="12304" max="12304" width="15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6.570312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7.1406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2.85546875" style="1" customWidth="1"/>
    <col min="12558" max="12558" width="12.5703125" style="1" customWidth="1"/>
    <col min="12559" max="12559" width="11" style="1" customWidth="1"/>
    <col min="12560" max="12560" width="15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6.570312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7.1406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2.85546875" style="1" customWidth="1"/>
    <col min="12814" max="12814" width="12.5703125" style="1" customWidth="1"/>
    <col min="12815" max="12815" width="11" style="1" customWidth="1"/>
    <col min="12816" max="12816" width="15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6.570312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7.1406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2.85546875" style="1" customWidth="1"/>
    <col min="13070" max="13070" width="12.5703125" style="1" customWidth="1"/>
    <col min="13071" max="13071" width="11" style="1" customWidth="1"/>
    <col min="13072" max="13072" width="15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6.570312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7.1406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2.85546875" style="1" customWidth="1"/>
    <col min="13326" max="13326" width="12.5703125" style="1" customWidth="1"/>
    <col min="13327" max="13327" width="11" style="1" customWidth="1"/>
    <col min="13328" max="13328" width="15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6.570312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7.1406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2.85546875" style="1" customWidth="1"/>
    <col min="13582" max="13582" width="12.5703125" style="1" customWidth="1"/>
    <col min="13583" max="13583" width="11" style="1" customWidth="1"/>
    <col min="13584" max="13584" width="15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6.570312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7.1406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2.85546875" style="1" customWidth="1"/>
    <col min="13838" max="13838" width="12.5703125" style="1" customWidth="1"/>
    <col min="13839" max="13839" width="11" style="1" customWidth="1"/>
    <col min="13840" max="13840" width="15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6.570312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7.1406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2.85546875" style="1" customWidth="1"/>
    <col min="14094" max="14094" width="12.5703125" style="1" customWidth="1"/>
    <col min="14095" max="14095" width="11" style="1" customWidth="1"/>
    <col min="14096" max="14096" width="15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6.570312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7.1406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2.85546875" style="1" customWidth="1"/>
    <col min="14350" max="14350" width="12.5703125" style="1" customWidth="1"/>
    <col min="14351" max="14351" width="11" style="1" customWidth="1"/>
    <col min="14352" max="14352" width="15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6.570312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7.1406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2.85546875" style="1" customWidth="1"/>
    <col min="14606" max="14606" width="12.5703125" style="1" customWidth="1"/>
    <col min="14607" max="14607" width="11" style="1" customWidth="1"/>
    <col min="14608" max="14608" width="15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6.570312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7.1406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2.85546875" style="1" customWidth="1"/>
    <col min="14862" max="14862" width="12.5703125" style="1" customWidth="1"/>
    <col min="14863" max="14863" width="11" style="1" customWidth="1"/>
    <col min="14864" max="14864" width="15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6.570312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7.1406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2.85546875" style="1" customWidth="1"/>
    <col min="15118" max="15118" width="12.5703125" style="1" customWidth="1"/>
    <col min="15119" max="15119" width="11" style="1" customWidth="1"/>
    <col min="15120" max="15120" width="15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6.570312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7.1406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2.85546875" style="1" customWidth="1"/>
    <col min="15374" max="15374" width="12.5703125" style="1" customWidth="1"/>
    <col min="15375" max="15375" width="11" style="1" customWidth="1"/>
    <col min="15376" max="15376" width="15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6.570312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7.1406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2.85546875" style="1" customWidth="1"/>
    <col min="15630" max="15630" width="12.5703125" style="1" customWidth="1"/>
    <col min="15631" max="15631" width="11" style="1" customWidth="1"/>
    <col min="15632" max="15632" width="15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6.570312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7.1406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2.85546875" style="1" customWidth="1"/>
    <col min="15886" max="15886" width="12.5703125" style="1" customWidth="1"/>
    <col min="15887" max="15887" width="11" style="1" customWidth="1"/>
    <col min="15888" max="15888" width="15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6.570312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7.1406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2.85546875" style="1" customWidth="1"/>
    <col min="16142" max="16142" width="12.5703125" style="1" customWidth="1"/>
    <col min="16143" max="16143" width="11" style="1" customWidth="1"/>
    <col min="16144" max="16144" width="15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45.75" customHeight="1" x14ac:dyDescent="0.35">
      <c r="A1" s="1291"/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6"/>
      <c r="R1" s="6"/>
      <c r="S1" s="6"/>
      <c r="T1" s="6"/>
    </row>
    <row r="2" spans="1:42" ht="33" customHeight="1" x14ac:dyDescent="0.35">
      <c r="A2" s="1289" t="s">
        <v>57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thickBot="1" x14ac:dyDescent="0.4">
      <c r="A3" s="1292" t="s">
        <v>95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1087"/>
      <c r="R3" s="1087"/>
    </row>
    <row r="4" spans="1:42" ht="33" customHeight="1" x14ac:dyDescent="0.35">
      <c r="A4" s="1296" t="s">
        <v>7</v>
      </c>
      <c r="B4" s="1293" t="s">
        <v>0</v>
      </c>
      <c r="C4" s="1293"/>
      <c r="D4" s="1293"/>
      <c r="E4" s="1293" t="s">
        <v>1</v>
      </c>
      <c r="F4" s="1293"/>
      <c r="G4" s="1293"/>
      <c r="H4" s="1293" t="s">
        <v>2</v>
      </c>
      <c r="I4" s="1293"/>
      <c r="J4" s="1293"/>
      <c r="K4" s="1293" t="s">
        <v>3</v>
      </c>
      <c r="L4" s="1293"/>
      <c r="M4" s="1293"/>
      <c r="N4" s="1294" t="s">
        <v>22</v>
      </c>
      <c r="O4" s="1294"/>
      <c r="P4" s="1295"/>
      <c r="Q4" s="7"/>
      <c r="R4" s="7"/>
    </row>
    <row r="5" spans="1:42" ht="25.5" customHeight="1" x14ac:dyDescent="0.35">
      <c r="A5" s="1297"/>
      <c r="B5" s="1298" t="s">
        <v>91</v>
      </c>
      <c r="C5" s="1298"/>
      <c r="D5" s="1298"/>
      <c r="E5" s="1299" t="s">
        <v>91</v>
      </c>
      <c r="F5" s="1299"/>
      <c r="G5" s="1299"/>
      <c r="H5" s="1299" t="s">
        <v>91</v>
      </c>
      <c r="I5" s="1299"/>
      <c r="J5" s="1299"/>
      <c r="K5" s="1298" t="s">
        <v>91</v>
      </c>
      <c r="L5" s="1298"/>
      <c r="M5" s="1298"/>
      <c r="N5" s="1089"/>
      <c r="O5" s="1089"/>
      <c r="P5" s="1102"/>
      <c r="Q5" s="7"/>
      <c r="R5" s="7"/>
    </row>
    <row r="6" spans="1:42" ht="82.5" customHeight="1" x14ac:dyDescent="0.35">
      <c r="A6" s="1297"/>
      <c r="B6" s="1090" t="s">
        <v>16</v>
      </c>
      <c r="C6" s="1090" t="s">
        <v>17</v>
      </c>
      <c r="D6" s="1090" t="s">
        <v>4</v>
      </c>
      <c r="E6" s="663" t="s">
        <v>16</v>
      </c>
      <c r="F6" s="663" t="s">
        <v>17</v>
      </c>
      <c r="G6" s="663" t="s">
        <v>4</v>
      </c>
      <c r="H6" s="663" t="s">
        <v>16</v>
      </c>
      <c r="I6" s="663" t="s">
        <v>17</v>
      </c>
      <c r="J6" s="663" t="s">
        <v>4</v>
      </c>
      <c r="K6" s="1090" t="s">
        <v>16</v>
      </c>
      <c r="L6" s="1090" t="s">
        <v>17</v>
      </c>
      <c r="M6" s="1090" t="s">
        <v>4</v>
      </c>
      <c r="N6" s="1090" t="s">
        <v>16</v>
      </c>
      <c r="O6" s="1090" t="s">
        <v>17</v>
      </c>
      <c r="P6" s="1103" t="s">
        <v>4</v>
      </c>
      <c r="Q6" s="7"/>
      <c r="R6" s="7"/>
    </row>
    <row r="7" spans="1:42" ht="21.75" customHeight="1" x14ac:dyDescent="0.35">
      <c r="A7" s="1104"/>
      <c r="B7" s="1092"/>
      <c r="C7" s="1093"/>
      <c r="D7" s="1091"/>
      <c r="E7" s="664"/>
      <c r="F7" s="665"/>
      <c r="G7" s="666"/>
      <c r="H7" s="664"/>
      <c r="I7" s="665"/>
      <c r="J7" s="666"/>
      <c r="K7" s="1092"/>
      <c r="L7" s="1093"/>
      <c r="M7" s="1091"/>
      <c r="N7" s="1092"/>
      <c r="O7" s="1093"/>
      <c r="P7" s="1103"/>
      <c r="Q7" s="7"/>
      <c r="R7" s="7"/>
    </row>
    <row r="8" spans="1:42" ht="27" customHeight="1" thickBot="1" x14ac:dyDescent="0.4">
      <c r="A8" s="1114" t="s">
        <v>13</v>
      </c>
      <c r="B8" s="1115"/>
      <c r="C8" s="1115"/>
      <c r="D8" s="1115"/>
      <c r="E8" s="1116"/>
      <c r="F8" s="1116"/>
      <c r="G8" s="1116"/>
      <c r="H8" s="1116"/>
      <c r="I8" s="1116"/>
      <c r="J8" s="1116"/>
      <c r="K8" s="1115"/>
      <c r="L8" s="1115"/>
      <c r="M8" s="1115"/>
      <c r="N8" s="1115"/>
      <c r="O8" s="1115"/>
      <c r="P8" s="1117"/>
      <c r="Q8" s="7"/>
      <c r="R8" s="7"/>
    </row>
    <row r="9" spans="1:42" s="1095" customFormat="1" ht="27" customHeight="1" x14ac:dyDescent="0.35">
      <c r="A9" s="1120" t="s">
        <v>51</v>
      </c>
      <c r="B9" s="1121">
        <f>SUM(B10:B17)</f>
        <v>0</v>
      </c>
      <c r="C9" s="1121">
        <f>SUM(C10:C17)</f>
        <v>4</v>
      </c>
      <c r="D9" s="1121">
        <f>SUM(D10:D17)</f>
        <v>4</v>
      </c>
      <c r="E9" s="1121">
        <f t="shared" ref="E9:M9" si="0">SUM(E10:E17)</f>
        <v>0</v>
      </c>
      <c r="F9" s="1121">
        <f t="shared" si="0"/>
        <v>2</v>
      </c>
      <c r="G9" s="1121">
        <f t="shared" si="0"/>
        <v>2</v>
      </c>
      <c r="H9" s="1122">
        <f t="shared" si="0"/>
        <v>0</v>
      </c>
      <c r="I9" s="1122">
        <f t="shared" si="0"/>
        <v>4</v>
      </c>
      <c r="J9" s="1122">
        <f t="shared" si="0"/>
        <v>4</v>
      </c>
      <c r="K9" s="1122">
        <f t="shared" si="0"/>
        <v>3</v>
      </c>
      <c r="L9" s="1122">
        <f t="shared" si="0"/>
        <v>4</v>
      </c>
      <c r="M9" s="1122">
        <f t="shared" si="0"/>
        <v>7</v>
      </c>
      <c r="N9" s="1121">
        <f>SUM(B9+H9+K9+E9)</f>
        <v>3</v>
      </c>
      <c r="O9" s="1121">
        <f>SUM(C9+F9+I9+L9)</f>
        <v>14</v>
      </c>
      <c r="P9" s="1123">
        <f>SUM(N9+O9)</f>
        <v>17</v>
      </c>
      <c r="Q9" s="1094"/>
      <c r="R9" s="1094"/>
    </row>
    <row r="10" spans="1:42" ht="27" customHeight="1" x14ac:dyDescent="0.35">
      <c r="A10" s="478" t="s">
        <v>58</v>
      </c>
      <c r="B10" s="1096">
        <f t="shared" ref="B10:D13" si="1">B31+B51</f>
        <v>0</v>
      </c>
      <c r="C10" s="1096">
        <v>1</v>
      </c>
      <c r="D10" s="1096">
        <v>1</v>
      </c>
      <c r="E10" s="1096">
        <f t="shared" ref="E10:H13" si="2">E31+E51</f>
        <v>0</v>
      </c>
      <c r="F10" s="1096">
        <f t="shared" si="2"/>
        <v>0</v>
      </c>
      <c r="G10" s="1096">
        <f t="shared" si="2"/>
        <v>0</v>
      </c>
      <c r="H10" s="136">
        <f t="shared" si="2"/>
        <v>0</v>
      </c>
      <c r="I10" s="136">
        <v>0</v>
      </c>
      <c r="J10" s="136">
        <v>0</v>
      </c>
      <c r="K10" s="136">
        <f>K31+K51</f>
        <v>0</v>
      </c>
      <c r="L10" s="136">
        <v>0</v>
      </c>
      <c r="M10" s="136">
        <v>0</v>
      </c>
      <c r="N10" s="1096">
        <f>N31+N51</f>
        <v>0</v>
      </c>
      <c r="O10" s="1096">
        <f>SUM(C10+F10+I10+L10)</f>
        <v>1</v>
      </c>
      <c r="P10" s="1105">
        <f>SUM(N10+O10)</f>
        <v>1</v>
      </c>
      <c r="Q10" s="7"/>
      <c r="R10" s="7"/>
    </row>
    <row r="11" spans="1:42" s="74" customFormat="1" ht="31.5" customHeight="1" x14ac:dyDescent="0.35">
      <c r="A11" s="1106" t="s">
        <v>59</v>
      </c>
      <c r="B11" s="1096">
        <f t="shared" si="1"/>
        <v>0</v>
      </c>
      <c r="C11" s="1096">
        <v>3</v>
      </c>
      <c r="D11" s="1096">
        <v>3</v>
      </c>
      <c r="E11" s="1096">
        <f t="shared" si="2"/>
        <v>0</v>
      </c>
      <c r="F11" s="1096">
        <f t="shared" si="2"/>
        <v>0</v>
      </c>
      <c r="G11" s="1096">
        <f t="shared" si="2"/>
        <v>0</v>
      </c>
      <c r="H11" s="136">
        <f t="shared" si="2"/>
        <v>0</v>
      </c>
      <c r="I11" s="136">
        <f>I32+I52</f>
        <v>0</v>
      </c>
      <c r="J11" s="136">
        <f>J32+J52</f>
        <v>0</v>
      </c>
      <c r="K11" s="136">
        <f>K32+K52</f>
        <v>0</v>
      </c>
      <c r="L11" s="136">
        <f>L32+L52</f>
        <v>0</v>
      </c>
      <c r="M11" s="136">
        <f>M32+M52</f>
        <v>0</v>
      </c>
      <c r="N11" s="1096">
        <f>N32+N52</f>
        <v>0</v>
      </c>
      <c r="O11" s="1096">
        <v>2</v>
      </c>
      <c r="P11" s="1105">
        <v>2</v>
      </c>
      <c r="Q11" s="1097"/>
      <c r="R11" s="1097"/>
    </row>
    <row r="12" spans="1:42" s="74" customFormat="1" ht="42.75" customHeight="1" x14ac:dyDescent="0.35">
      <c r="A12" s="1106" t="s">
        <v>60</v>
      </c>
      <c r="B12" s="1096">
        <f t="shared" si="1"/>
        <v>0</v>
      </c>
      <c r="C12" s="1096">
        <f t="shared" si="1"/>
        <v>0</v>
      </c>
      <c r="D12" s="1096">
        <f t="shared" si="1"/>
        <v>0</v>
      </c>
      <c r="E12" s="1096">
        <f t="shared" si="2"/>
        <v>0</v>
      </c>
      <c r="F12" s="1096">
        <v>0</v>
      </c>
      <c r="G12" s="1096">
        <v>0</v>
      </c>
      <c r="H12" s="136">
        <f t="shared" si="2"/>
        <v>0</v>
      </c>
      <c r="I12" s="136">
        <v>2</v>
      </c>
      <c r="J12" s="136">
        <v>2</v>
      </c>
      <c r="K12" s="136">
        <v>1</v>
      </c>
      <c r="L12" s="136">
        <v>0</v>
      </c>
      <c r="M12" s="136">
        <v>1</v>
      </c>
      <c r="N12" s="1096">
        <f t="shared" ref="N12:O15" si="3">SUM(B12+E12+H12+K12)</f>
        <v>1</v>
      </c>
      <c r="O12" s="1096">
        <f t="shared" si="3"/>
        <v>2</v>
      </c>
      <c r="P12" s="1105">
        <f>SUM(N12+O12)</f>
        <v>3</v>
      </c>
      <c r="Q12" s="1097"/>
      <c r="R12" s="1097"/>
    </row>
    <row r="13" spans="1:42" s="74" customFormat="1" ht="27" customHeight="1" x14ac:dyDescent="0.35">
      <c r="A13" s="1106" t="s">
        <v>61</v>
      </c>
      <c r="B13" s="1096">
        <f t="shared" si="1"/>
        <v>0</v>
      </c>
      <c r="C13" s="1096">
        <f t="shared" si="1"/>
        <v>0</v>
      </c>
      <c r="D13" s="1096">
        <f t="shared" si="1"/>
        <v>0</v>
      </c>
      <c r="E13" s="1096">
        <f t="shared" si="2"/>
        <v>0</v>
      </c>
      <c r="F13" s="1096">
        <f t="shared" si="2"/>
        <v>0</v>
      </c>
      <c r="G13" s="1096">
        <f t="shared" si="2"/>
        <v>0</v>
      </c>
      <c r="H13" s="136">
        <f t="shared" si="2"/>
        <v>0</v>
      </c>
      <c r="I13" s="136">
        <v>0</v>
      </c>
      <c r="J13" s="136">
        <v>0</v>
      </c>
      <c r="K13" s="136">
        <v>0</v>
      </c>
      <c r="L13" s="136">
        <v>3</v>
      </c>
      <c r="M13" s="136">
        <v>3</v>
      </c>
      <c r="N13" s="1096">
        <f t="shared" si="3"/>
        <v>0</v>
      </c>
      <c r="O13" s="1096">
        <f t="shared" si="3"/>
        <v>3</v>
      </c>
      <c r="P13" s="1105">
        <f>SUM(N13+O13)</f>
        <v>3</v>
      </c>
      <c r="Q13" s="1097"/>
      <c r="R13" s="1097"/>
    </row>
    <row r="14" spans="1:42" s="74" customFormat="1" ht="27" customHeight="1" x14ac:dyDescent="0.35">
      <c r="A14" s="1106" t="s">
        <v>62</v>
      </c>
      <c r="B14" s="1096">
        <v>0</v>
      </c>
      <c r="C14" s="1096">
        <v>0</v>
      </c>
      <c r="D14" s="1096">
        <f>SUM(B14+C14)</f>
        <v>0</v>
      </c>
      <c r="E14" s="1096">
        <v>0</v>
      </c>
      <c r="F14" s="1096">
        <v>0</v>
      </c>
      <c r="G14" s="1096">
        <f>SUM(E14+F14)</f>
        <v>0</v>
      </c>
      <c r="H14" s="136">
        <f>H35+H55</f>
        <v>0</v>
      </c>
      <c r="I14" s="136">
        <v>1</v>
      </c>
      <c r="J14" s="136">
        <f>SUM(H14+I14)</f>
        <v>1</v>
      </c>
      <c r="K14" s="136">
        <v>1</v>
      </c>
      <c r="L14" s="136">
        <v>0</v>
      </c>
      <c r="M14" s="136">
        <f>SUM(K14+L14)</f>
        <v>1</v>
      </c>
      <c r="N14" s="1096">
        <f t="shared" si="3"/>
        <v>1</v>
      </c>
      <c r="O14" s="1096">
        <f t="shared" si="3"/>
        <v>1</v>
      </c>
      <c r="P14" s="1105">
        <f>SUM(D14+G14+J14+M14)</f>
        <v>2</v>
      </c>
      <c r="Q14" s="1098"/>
      <c r="R14" s="1098"/>
    </row>
    <row r="15" spans="1:42" s="74" customFormat="1" ht="27" customHeight="1" x14ac:dyDescent="0.35">
      <c r="A15" s="1106" t="s">
        <v>63</v>
      </c>
      <c r="B15" s="1096">
        <f>B36+B56</f>
        <v>0</v>
      </c>
      <c r="C15" s="1096">
        <v>0</v>
      </c>
      <c r="D15" s="1096">
        <f>SUM(B15+C15)</f>
        <v>0</v>
      </c>
      <c r="E15" s="1096">
        <f>E36+E56</f>
        <v>0</v>
      </c>
      <c r="F15" s="1096">
        <v>1</v>
      </c>
      <c r="G15" s="1096">
        <f>SUM(E15+F15)</f>
        <v>1</v>
      </c>
      <c r="H15" s="136">
        <v>0</v>
      </c>
      <c r="I15" s="136">
        <v>0</v>
      </c>
      <c r="J15" s="136">
        <v>0</v>
      </c>
      <c r="K15" s="136">
        <v>0</v>
      </c>
      <c r="L15" s="136">
        <v>1</v>
      </c>
      <c r="M15" s="136">
        <f>SUM(K15+L15)</f>
        <v>1</v>
      </c>
      <c r="N15" s="1096">
        <f t="shared" si="3"/>
        <v>0</v>
      </c>
      <c r="O15" s="1096">
        <f t="shared" si="3"/>
        <v>2</v>
      </c>
      <c r="P15" s="1105">
        <f t="shared" ref="P15:P26" si="4">SUM(N15+O15)</f>
        <v>2</v>
      </c>
      <c r="Q15" s="1097"/>
      <c r="R15" s="1097"/>
    </row>
    <row r="16" spans="1:42" ht="27" customHeight="1" x14ac:dyDescent="0.35">
      <c r="A16" s="1107" t="s">
        <v>64</v>
      </c>
      <c r="B16" s="1096">
        <f>B37+B57</f>
        <v>0</v>
      </c>
      <c r="C16" s="1096">
        <v>0</v>
      </c>
      <c r="D16" s="1096">
        <v>0</v>
      </c>
      <c r="E16" s="1096">
        <f>E37+E57</f>
        <v>0</v>
      </c>
      <c r="F16" s="1096">
        <v>1</v>
      </c>
      <c r="G16" s="1096">
        <v>1</v>
      </c>
      <c r="H16" s="136">
        <f>H37+H57</f>
        <v>0</v>
      </c>
      <c r="I16" s="136">
        <v>1</v>
      </c>
      <c r="J16" s="136">
        <v>1</v>
      </c>
      <c r="K16" s="136">
        <f>K37+K57</f>
        <v>0</v>
      </c>
      <c r="L16" s="136">
        <v>0</v>
      </c>
      <c r="M16" s="136">
        <v>0</v>
      </c>
      <c r="N16" s="1096">
        <f>N37+N57</f>
        <v>0</v>
      </c>
      <c r="O16" s="1096">
        <f>SUM(C16+F16+I16)</f>
        <v>2</v>
      </c>
      <c r="P16" s="1105">
        <f t="shared" si="4"/>
        <v>2</v>
      </c>
      <c r="Q16" s="7"/>
      <c r="R16" s="7"/>
    </row>
    <row r="17" spans="1:18" ht="27" customHeight="1" x14ac:dyDescent="0.35">
      <c r="A17" s="1108" t="s">
        <v>65</v>
      </c>
      <c r="B17" s="1096">
        <f>B38+B58</f>
        <v>0</v>
      </c>
      <c r="C17" s="1096">
        <v>0</v>
      </c>
      <c r="D17" s="1096">
        <f>SUM(B17+C17)</f>
        <v>0</v>
      </c>
      <c r="E17" s="1096">
        <f>E38+E58</f>
        <v>0</v>
      </c>
      <c r="F17" s="1096">
        <v>0</v>
      </c>
      <c r="G17" s="1096">
        <v>0</v>
      </c>
      <c r="H17" s="136">
        <v>0</v>
      </c>
      <c r="I17" s="136">
        <v>0</v>
      </c>
      <c r="J17" s="136">
        <v>0</v>
      </c>
      <c r="K17" s="136">
        <v>1</v>
      </c>
      <c r="L17" s="136">
        <v>0</v>
      </c>
      <c r="M17" s="136">
        <f>SUM(K17+L17)</f>
        <v>1</v>
      </c>
      <c r="N17" s="1096">
        <f>SUM(B17+E17+H17+K17)</f>
        <v>1</v>
      </c>
      <c r="O17" s="1096">
        <f>SUM(C17+F17+I17+L17)</f>
        <v>0</v>
      </c>
      <c r="P17" s="1105">
        <f t="shared" si="4"/>
        <v>1</v>
      </c>
      <c r="Q17" s="7"/>
      <c r="R17" s="7"/>
    </row>
    <row r="18" spans="1:18" s="1095" customFormat="1" ht="27" customHeight="1" x14ac:dyDescent="0.35">
      <c r="A18" s="479" t="s">
        <v>52</v>
      </c>
      <c r="B18" s="67">
        <f t="shared" ref="B18:M18" si="5">SUM(B19:B26)</f>
        <v>111</v>
      </c>
      <c r="C18" s="67">
        <f t="shared" si="5"/>
        <v>160</v>
      </c>
      <c r="D18" s="67">
        <f t="shared" si="5"/>
        <v>271</v>
      </c>
      <c r="E18" s="346">
        <f t="shared" si="5"/>
        <v>84</v>
      </c>
      <c r="F18" s="346">
        <f t="shared" si="5"/>
        <v>168</v>
      </c>
      <c r="G18" s="346">
        <f t="shared" si="5"/>
        <v>252</v>
      </c>
      <c r="H18" s="346">
        <f t="shared" si="5"/>
        <v>149</v>
      </c>
      <c r="I18" s="346">
        <f t="shared" si="5"/>
        <v>98</v>
      </c>
      <c r="J18" s="346">
        <f t="shared" si="5"/>
        <v>247</v>
      </c>
      <c r="K18" s="67">
        <f t="shared" si="5"/>
        <v>135</v>
      </c>
      <c r="L18" s="67">
        <f t="shared" si="5"/>
        <v>42</v>
      </c>
      <c r="M18" s="67">
        <f t="shared" si="5"/>
        <v>177</v>
      </c>
      <c r="N18" s="67">
        <f>SUM(B18+E18+H18+K18)</f>
        <v>479</v>
      </c>
      <c r="O18" s="67">
        <f>SUM(C18+F18+I18+L18)</f>
        <v>468</v>
      </c>
      <c r="P18" s="68">
        <f t="shared" si="4"/>
        <v>947</v>
      </c>
      <c r="Q18" s="1094"/>
      <c r="R18" s="1094"/>
    </row>
    <row r="19" spans="1:18" ht="27" customHeight="1" x14ac:dyDescent="0.35">
      <c r="A19" s="478" t="s">
        <v>58</v>
      </c>
      <c r="B19" s="1096">
        <f>B40+B60</f>
        <v>0</v>
      </c>
      <c r="C19" s="1096">
        <v>23</v>
      </c>
      <c r="D19" s="1096">
        <v>23</v>
      </c>
      <c r="E19" s="1096">
        <f>E40+E60</f>
        <v>0</v>
      </c>
      <c r="F19" s="1096">
        <v>27</v>
      </c>
      <c r="G19" s="1096">
        <v>27</v>
      </c>
      <c r="H19" s="136">
        <f>H40+H60</f>
        <v>0</v>
      </c>
      <c r="I19" s="136">
        <v>27</v>
      </c>
      <c r="J19" s="136">
        <v>27</v>
      </c>
      <c r="K19" s="136">
        <v>0</v>
      </c>
      <c r="L19" s="136">
        <v>0</v>
      </c>
      <c r="M19" s="136">
        <v>0</v>
      </c>
      <c r="N19" s="1096">
        <f>N40+N60</f>
        <v>0</v>
      </c>
      <c r="O19" s="1096">
        <f>SUM(D19+G19+J19)</f>
        <v>77</v>
      </c>
      <c r="P19" s="1105">
        <f t="shared" si="4"/>
        <v>77</v>
      </c>
      <c r="Q19" s="7"/>
      <c r="R19" s="7"/>
    </row>
    <row r="20" spans="1:18" ht="27" customHeight="1" x14ac:dyDescent="0.35">
      <c r="A20" s="1107" t="s">
        <v>59</v>
      </c>
      <c r="B20" s="1096">
        <v>20</v>
      </c>
      <c r="C20" s="1096">
        <v>25</v>
      </c>
      <c r="D20" s="1096">
        <f>SUM(B20:C20)</f>
        <v>45</v>
      </c>
      <c r="E20" s="1096">
        <v>8</v>
      </c>
      <c r="F20" s="1096">
        <v>33</v>
      </c>
      <c r="G20" s="1096">
        <f>SUM(E20:F20)</f>
        <v>41</v>
      </c>
      <c r="H20" s="136">
        <v>9</v>
      </c>
      <c r="I20" s="136">
        <v>16</v>
      </c>
      <c r="J20" s="136">
        <f>SUM(H20+I20)</f>
        <v>25</v>
      </c>
      <c r="K20" s="136">
        <v>0</v>
      </c>
      <c r="L20" s="136">
        <v>0</v>
      </c>
      <c r="M20" s="136">
        <f>SUM(K20+L20)</f>
        <v>0</v>
      </c>
      <c r="N20" s="1096">
        <f>SUM(B20+E20+H20)</f>
        <v>37</v>
      </c>
      <c r="O20" s="1096">
        <f>SUM(C20+F20+I20)</f>
        <v>74</v>
      </c>
      <c r="P20" s="1105">
        <f t="shared" si="4"/>
        <v>111</v>
      </c>
      <c r="Q20" s="7"/>
      <c r="R20" s="7"/>
    </row>
    <row r="21" spans="1:18" ht="52.5" customHeight="1" x14ac:dyDescent="0.35">
      <c r="A21" s="1109" t="s">
        <v>60</v>
      </c>
      <c r="B21" s="1096">
        <v>0</v>
      </c>
      <c r="C21" s="1096">
        <v>0</v>
      </c>
      <c r="D21" s="1096">
        <v>0</v>
      </c>
      <c r="E21" s="1096">
        <v>0</v>
      </c>
      <c r="F21" s="1096">
        <v>0</v>
      </c>
      <c r="G21" s="1096">
        <v>0</v>
      </c>
      <c r="H21" s="136">
        <v>16</v>
      </c>
      <c r="I21" s="136">
        <v>0</v>
      </c>
      <c r="J21" s="136">
        <f>SUM(H21+I21)</f>
        <v>16</v>
      </c>
      <c r="K21" s="136">
        <v>17</v>
      </c>
      <c r="L21" s="136">
        <v>0</v>
      </c>
      <c r="M21" s="136">
        <v>17</v>
      </c>
      <c r="N21" s="1096">
        <f>SUM(E21+H21+K21)</f>
        <v>33</v>
      </c>
      <c r="O21" s="1096">
        <f>SUM(C21+F21+I21+L21)</f>
        <v>0</v>
      </c>
      <c r="P21" s="1105">
        <f t="shared" si="4"/>
        <v>33</v>
      </c>
      <c r="Q21" s="7"/>
      <c r="R21" s="7"/>
    </row>
    <row r="22" spans="1:18" ht="27" customHeight="1" x14ac:dyDescent="0.35">
      <c r="A22" s="1106" t="s">
        <v>61</v>
      </c>
      <c r="B22" s="1096">
        <v>29</v>
      </c>
      <c r="C22" s="1096">
        <v>20</v>
      </c>
      <c r="D22" s="1096">
        <f>SUM(B22:C22)</f>
        <v>49</v>
      </c>
      <c r="E22" s="1096">
        <v>23</v>
      </c>
      <c r="F22" s="1096">
        <v>19</v>
      </c>
      <c r="G22" s="1096">
        <f>SUM(E22:F22)</f>
        <v>42</v>
      </c>
      <c r="H22" s="136">
        <v>26</v>
      </c>
      <c r="I22" s="136">
        <v>11</v>
      </c>
      <c r="J22" s="136">
        <f>SUM(H22+I22)</f>
        <v>37</v>
      </c>
      <c r="K22" s="136">
        <v>19</v>
      </c>
      <c r="L22" s="136">
        <v>20</v>
      </c>
      <c r="M22" s="136">
        <f>SUM(K22+L22)</f>
        <v>39</v>
      </c>
      <c r="N22" s="1096">
        <f>SUM(B22+E22+H22+K22)</f>
        <v>97</v>
      </c>
      <c r="O22" s="1096">
        <f>SUM(C22+F22+I22+L22)</f>
        <v>70</v>
      </c>
      <c r="P22" s="1105">
        <f t="shared" si="4"/>
        <v>167</v>
      </c>
      <c r="Q22" s="7"/>
      <c r="R22" s="7"/>
    </row>
    <row r="23" spans="1:18" ht="27" customHeight="1" x14ac:dyDescent="0.35">
      <c r="A23" s="1107" t="s">
        <v>62</v>
      </c>
      <c r="B23" s="1096">
        <v>0</v>
      </c>
      <c r="C23" s="1096">
        <v>0</v>
      </c>
      <c r="D23" s="1096">
        <v>0</v>
      </c>
      <c r="E23" s="1096">
        <v>0</v>
      </c>
      <c r="F23" s="1096">
        <v>0</v>
      </c>
      <c r="G23" s="1096">
        <v>0</v>
      </c>
      <c r="H23" s="136">
        <v>44</v>
      </c>
      <c r="I23" s="136">
        <v>3</v>
      </c>
      <c r="J23" s="136">
        <f>SUM(H23+I23)</f>
        <v>47</v>
      </c>
      <c r="K23" s="136">
        <v>44</v>
      </c>
      <c r="L23" s="136">
        <v>11</v>
      </c>
      <c r="M23" s="136">
        <f>SUM(K23+L23)</f>
        <v>55</v>
      </c>
      <c r="N23" s="1096">
        <f>SUM(B23+E23+H23+K23)</f>
        <v>88</v>
      </c>
      <c r="O23" s="1096">
        <f>I23+L23</f>
        <v>14</v>
      </c>
      <c r="P23" s="1105">
        <f t="shared" si="4"/>
        <v>102</v>
      </c>
      <c r="Q23" s="7"/>
      <c r="R23" s="7"/>
    </row>
    <row r="24" spans="1:18" ht="30" customHeight="1" x14ac:dyDescent="0.35">
      <c r="A24" s="1107" t="s">
        <v>63</v>
      </c>
      <c r="B24" s="1096">
        <v>47</v>
      </c>
      <c r="C24" s="1096">
        <v>41</v>
      </c>
      <c r="D24" s="1096">
        <f>SUM(B24:C24)</f>
        <v>88</v>
      </c>
      <c r="E24" s="1096">
        <v>40</v>
      </c>
      <c r="F24" s="1096">
        <v>27</v>
      </c>
      <c r="G24" s="1096">
        <f>SUM(E24:F24)</f>
        <v>67</v>
      </c>
      <c r="H24" s="136">
        <v>40</v>
      </c>
      <c r="I24" s="136">
        <v>14</v>
      </c>
      <c r="J24" s="136">
        <f>SUM(H24+I24)</f>
        <v>54</v>
      </c>
      <c r="K24" s="136">
        <v>41</v>
      </c>
      <c r="L24" s="136">
        <v>5</v>
      </c>
      <c r="M24" s="136">
        <f>SUM(K24+L24)</f>
        <v>46</v>
      </c>
      <c r="N24" s="1096">
        <f>SUM(B24+E24+H24+K24)</f>
        <v>168</v>
      </c>
      <c r="O24" s="1096">
        <f>SUM(C24+F24+I24+L24)</f>
        <v>87</v>
      </c>
      <c r="P24" s="1105">
        <f t="shared" si="4"/>
        <v>255</v>
      </c>
      <c r="Q24" s="7"/>
      <c r="R24" s="7"/>
    </row>
    <row r="25" spans="1:18" ht="27" customHeight="1" x14ac:dyDescent="0.35">
      <c r="A25" s="1107" t="s">
        <v>64</v>
      </c>
      <c r="B25" s="1096">
        <f>B46+B66</f>
        <v>0</v>
      </c>
      <c r="C25" s="1096">
        <v>22</v>
      </c>
      <c r="D25" s="1096">
        <v>22</v>
      </c>
      <c r="E25" s="1096">
        <f>E46+E66</f>
        <v>0</v>
      </c>
      <c r="F25" s="1096">
        <v>22</v>
      </c>
      <c r="G25" s="1096">
        <v>22</v>
      </c>
      <c r="H25" s="136">
        <f>H46+H66</f>
        <v>0</v>
      </c>
      <c r="I25" s="136">
        <v>18</v>
      </c>
      <c r="J25" s="136">
        <v>18</v>
      </c>
      <c r="K25" s="136">
        <v>0</v>
      </c>
      <c r="L25" s="136">
        <v>0</v>
      </c>
      <c r="M25" s="136">
        <v>0</v>
      </c>
      <c r="N25" s="1096">
        <f>N46+N66</f>
        <v>0</v>
      </c>
      <c r="O25" s="1096">
        <f>SUM(C25+F25+I25+L25)</f>
        <v>62</v>
      </c>
      <c r="P25" s="1105">
        <f t="shared" si="4"/>
        <v>62</v>
      </c>
      <c r="Q25" s="7"/>
      <c r="R25" s="7"/>
    </row>
    <row r="26" spans="1:18" ht="27" customHeight="1" thickBot="1" x14ac:dyDescent="0.4">
      <c r="A26" s="1124" t="s">
        <v>65</v>
      </c>
      <c r="B26" s="1125">
        <v>15</v>
      </c>
      <c r="C26" s="1125">
        <v>29</v>
      </c>
      <c r="D26" s="1125">
        <f>SUM(B26+C26)</f>
        <v>44</v>
      </c>
      <c r="E26" s="1125">
        <v>13</v>
      </c>
      <c r="F26" s="1125">
        <v>40</v>
      </c>
      <c r="G26" s="1125">
        <f>SUM(E26+F26)</f>
        <v>53</v>
      </c>
      <c r="H26" s="483">
        <v>14</v>
      </c>
      <c r="I26" s="483">
        <v>9</v>
      </c>
      <c r="J26" s="483">
        <f>SUM(H26+I26)</f>
        <v>23</v>
      </c>
      <c r="K26" s="483">
        <v>14</v>
      </c>
      <c r="L26" s="483">
        <v>6</v>
      </c>
      <c r="M26" s="483">
        <f>SUM(K26+L26)</f>
        <v>20</v>
      </c>
      <c r="N26" s="1125">
        <f>SUM(B26+E26+H26+K26)</f>
        <v>56</v>
      </c>
      <c r="O26" s="1125">
        <f>SUM(C26+F26+I26+L26)</f>
        <v>84</v>
      </c>
      <c r="P26" s="1126">
        <f t="shared" si="4"/>
        <v>140</v>
      </c>
      <c r="Q26" s="7"/>
      <c r="R26" s="7"/>
    </row>
    <row r="27" spans="1:18" ht="27" customHeight="1" x14ac:dyDescent="0.35">
      <c r="A27" s="555" t="s">
        <v>10</v>
      </c>
      <c r="B27" s="1118">
        <f t="shared" ref="B27:P27" si="6">SUM(B9+B18)</f>
        <v>111</v>
      </c>
      <c r="C27" s="1118">
        <f t="shared" si="6"/>
        <v>164</v>
      </c>
      <c r="D27" s="1118">
        <f t="shared" si="6"/>
        <v>275</v>
      </c>
      <c r="E27" s="1118">
        <f t="shared" si="6"/>
        <v>84</v>
      </c>
      <c r="F27" s="1118">
        <f t="shared" si="6"/>
        <v>170</v>
      </c>
      <c r="G27" s="1118">
        <f t="shared" si="6"/>
        <v>254</v>
      </c>
      <c r="H27" s="1118">
        <f t="shared" si="6"/>
        <v>149</v>
      </c>
      <c r="I27" s="1118">
        <f t="shared" si="6"/>
        <v>102</v>
      </c>
      <c r="J27" s="1118">
        <f t="shared" si="6"/>
        <v>251</v>
      </c>
      <c r="K27" s="1118">
        <f t="shared" si="6"/>
        <v>138</v>
      </c>
      <c r="L27" s="1118">
        <f t="shared" si="6"/>
        <v>46</v>
      </c>
      <c r="M27" s="1118">
        <f t="shared" si="6"/>
        <v>184</v>
      </c>
      <c r="N27" s="1118">
        <f t="shared" si="6"/>
        <v>482</v>
      </c>
      <c r="O27" s="1118">
        <f t="shared" si="6"/>
        <v>482</v>
      </c>
      <c r="P27" s="1119">
        <f t="shared" si="6"/>
        <v>964</v>
      </c>
      <c r="Q27" s="7"/>
      <c r="R27" s="7"/>
    </row>
    <row r="28" spans="1:18" ht="27" customHeight="1" x14ac:dyDescent="0.35">
      <c r="A28" s="1110" t="s">
        <v>14</v>
      </c>
      <c r="B28" s="934"/>
      <c r="C28" s="934"/>
      <c r="D28" s="934"/>
      <c r="E28" s="934"/>
      <c r="F28" s="934"/>
      <c r="G28" s="934"/>
      <c r="H28" s="934"/>
      <c r="I28" s="934"/>
      <c r="J28" s="934"/>
      <c r="K28" s="934"/>
      <c r="L28" s="934"/>
      <c r="M28" s="934"/>
      <c r="N28" s="934"/>
      <c r="O28" s="934"/>
      <c r="P28" s="1111"/>
      <c r="Q28" s="7"/>
      <c r="R28" s="7"/>
    </row>
    <row r="29" spans="1:18" ht="25.5" customHeight="1" thickBot="1" x14ac:dyDescent="0.4">
      <c r="A29" s="526" t="s">
        <v>9</v>
      </c>
      <c r="B29" s="527"/>
      <c r="C29" s="527"/>
      <c r="D29" s="528"/>
      <c r="E29" s="527"/>
      <c r="F29" s="527"/>
      <c r="G29" s="528"/>
      <c r="H29" s="527"/>
      <c r="I29" s="527" t="s">
        <v>5</v>
      </c>
      <c r="J29" s="528"/>
      <c r="K29" s="527"/>
      <c r="L29" s="527"/>
      <c r="M29" s="528"/>
      <c r="N29" s="108"/>
      <c r="O29" s="108"/>
      <c r="P29" s="362"/>
      <c r="Q29" s="4"/>
      <c r="R29" s="4"/>
    </row>
    <row r="30" spans="1:18" s="1095" customFormat="1" ht="24.95" customHeight="1" x14ac:dyDescent="0.35">
      <c r="A30" s="1120" t="s">
        <v>51</v>
      </c>
      <c r="B30" s="1122">
        <f>SUM(B31:B38)</f>
        <v>0</v>
      </c>
      <c r="C30" s="1122">
        <f>SUM(C31:C38)</f>
        <v>4</v>
      </c>
      <c r="D30" s="1122">
        <f>SUM(D31:D38)</f>
        <v>4</v>
      </c>
      <c r="E30" s="1122">
        <f t="shared" ref="E30:M30" si="7">SUM(E31:E38)</f>
        <v>0</v>
      </c>
      <c r="F30" s="1122">
        <f t="shared" si="7"/>
        <v>2</v>
      </c>
      <c r="G30" s="1122">
        <f t="shared" si="7"/>
        <v>2</v>
      </c>
      <c r="H30" s="1122">
        <f t="shared" si="7"/>
        <v>0</v>
      </c>
      <c r="I30" s="1122">
        <f t="shared" si="7"/>
        <v>4</v>
      </c>
      <c r="J30" s="1122">
        <f t="shared" si="7"/>
        <v>4</v>
      </c>
      <c r="K30" s="1122">
        <f t="shared" si="7"/>
        <v>3</v>
      </c>
      <c r="L30" s="1122">
        <f t="shared" si="7"/>
        <v>4</v>
      </c>
      <c r="M30" s="1122">
        <f t="shared" si="7"/>
        <v>7</v>
      </c>
      <c r="N30" s="1122">
        <f>SUM(N31:N38)</f>
        <v>3</v>
      </c>
      <c r="O30" s="1122">
        <f>SUM(C30+F30+I30+L30)</f>
        <v>14</v>
      </c>
      <c r="P30" s="1127">
        <f>N30+O30</f>
        <v>17</v>
      </c>
      <c r="Q30" s="1099"/>
      <c r="R30" s="1099"/>
    </row>
    <row r="31" spans="1:18" ht="24.95" customHeight="1" x14ac:dyDescent="0.35">
      <c r="A31" s="478" t="s">
        <v>58</v>
      </c>
      <c r="B31" s="136">
        <f>B52+B72</f>
        <v>0</v>
      </c>
      <c r="C31" s="136">
        <v>1</v>
      </c>
      <c r="D31" s="136">
        <v>1</v>
      </c>
      <c r="E31" s="136">
        <f t="shared" ref="E31:H32" si="8">E52+E72</f>
        <v>0</v>
      </c>
      <c r="F31" s="136">
        <f t="shared" si="8"/>
        <v>0</v>
      </c>
      <c r="G31" s="136">
        <f t="shared" si="8"/>
        <v>0</v>
      </c>
      <c r="H31" s="136">
        <f t="shared" si="8"/>
        <v>0</v>
      </c>
      <c r="I31" s="136">
        <v>0</v>
      </c>
      <c r="J31" s="136">
        <v>0</v>
      </c>
      <c r="K31" s="136">
        <f>K52+K72</f>
        <v>0</v>
      </c>
      <c r="L31" s="136">
        <v>0</v>
      </c>
      <c r="M31" s="136">
        <v>0</v>
      </c>
      <c r="N31" s="136">
        <f>N52+N72</f>
        <v>0</v>
      </c>
      <c r="O31" s="136">
        <f>SUM(C31+F31+I31+L31)</f>
        <v>1</v>
      </c>
      <c r="P31" s="293">
        <f>SUM(N31+O31)</f>
        <v>1</v>
      </c>
      <c r="Q31" s="75"/>
      <c r="R31" s="75"/>
    </row>
    <row r="32" spans="1:18" ht="24.95" customHeight="1" x14ac:dyDescent="0.35">
      <c r="A32" s="1107" t="s">
        <v>59</v>
      </c>
      <c r="B32" s="136">
        <f>B53+B73</f>
        <v>0</v>
      </c>
      <c r="C32" s="136">
        <v>3</v>
      </c>
      <c r="D32" s="136">
        <v>3</v>
      </c>
      <c r="E32" s="136">
        <f t="shared" si="8"/>
        <v>0</v>
      </c>
      <c r="F32" s="136">
        <f t="shared" si="8"/>
        <v>0</v>
      </c>
      <c r="G32" s="136">
        <f t="shared" si="8"/>
        <v>0</v>
      </c>
      <c r="H32" s="136">
        <f t="shared" si="8"/>
        <v>0</v>
      </c>
      <c r="I32" s="136">
        <f>I53+I73</f>
        <v>0</v>
      </c>
      <c r="J32" s="136">
        <f>J53+J73</f>
        <v>0</v>
      </c>
      <c r="K32" s="136">
        <f>K53+K73</f>
        <v>0</v>
      </c>
      <c r="L32" s="136">
        <f>L53+L73</f>
        <v>0</v>
      </c>
      <c r="M32" s="136">
        <f>M53+M73</f>
        <v>0</v>
      </c>
      <c r="N32" s="136">
        <f>N53+N73</f>
        <v>0</v>
      </c>
      <c r="O32" s="136">
        <f>O53+O73</f>
        <v>0</v>
      </c>
      <c r="P32" s="293">
        <f>P53+P73</f>
        <v>0</v>
      </c>
      <c r="Q32" s="75"/>
      <c r="R32" s="75"/>
    </row>
    <row r="33" spans="1:18" ht="24.75" customHeight="1" x14ac:dyDescent="0.35">
      <c r="A33" s="1107" t="s">
        <v>60</v>
      </c>
      <c r="B33" s="136">
        <f>B54+B74</f>
        <v>0</v>
      </c>
      <c r="C33" s="136">
        <f>C54+C74</f>
        <v>0</v>
      </c>
      <c r="D33" s="136">
        <f>D54+D74</f>
        <v>0</v>
      </c>
      <c r="E33" s="136">
        <f>E54+E74</f>
        <v>0</v>
      </c>
      <c r="F33" s="136">
        <v>0</v>
      </c>
      <c r="G33" s="136">
        <v>0</v>
      </c>
      <c r="H33" s="136">
        <f>H54+H74</f>
        <v>0</v>
      </c>
      <c r="I33" s="136">
        <v>2</v>
      </c>
      <c r="J33" s="136">
        <v>2</v>
      </c>
      <c r="K33" s="136">
        <v>1</v>
      </c>
      <c r="L33" s="136">
        <v>0</v>
      </c>
      <c r="M33" s="136">
        <v>1</v>
      </c>
      <c r="N33" s="136">
        <f t="shared" ref="N33:O36" si="9">SUM(B33+E33+H33+K33)</f>
        <v>1</v>
      </c>
      <c r="O33" s="136">
        <f t="shared" si="9"/>
        <v>2</v>
      </c>
      <c r="P33" s="293">
        <f>SUM(N33+O33)</f>
        <v>3</v>
      </c>
      <c r="Q33" s="75"/>
      <c r="R33" s="75"/>
    </row>
    <row r="34" spans="1:18" x14ac:dyDescent="0.35">
      <c r="A34" s="1107" t="s">
        <v>61</v>
      </c>
      <c r="B34" s="136">
        <f t="shared" ref="B34:H34" si="10">B55+B75</f>
        <v>0</v>
      </c>
      <c r="C34" s="136">
        <f t="shared" si="10"/>
        <v>0</v>
      </c>
      <c r="D34" s="136">
        <f t="shared" si="10"/>
        <v>0</v>
      </c>
      <c r="E34" s="136">
        <f t="shared" si="10"/>
        <v>0</v>
      </c>
      <c r="F34" s="136">
        <f t="shared" si="10"/>
        <v>0</v>
      </c>
      <c r="G34" s="136">
        <f t="shared" si="10"/>
        <v>0</v>
      </c>
      <c r="H34" s="136">
        <f t="shared" si="10"/>
        <v>0</v>
      </c>
      <c r="I34" s="136">
        <v>0</v>
      </c>
      <c r="J34" s="136">
        <v>0</v>
      </c>
      <c r="K34" s="136">
        <v>0</v>
      </c>
      <c r="L34" s="136">
        <v>3</v>
      </c>
      <c r="M34" s="136">
        <v>3</v>
      </c>
      <c r="N34" s="136">
        <f t="shared" si="9"/>
        <v>0</v>
      </c>
      <c r="O34" s="136">
        <f t="shared" si="9"/>
        <v>3</v>
      </c>
      <c r="P34" s="293">
        <f>SUM(N34+O34)</f>
        <v>3</v>
      </c>
      <c r="Q34" s="75"/>
      <c r="R34" s="75"/>
    </row>
    <row r="35" spans="1:18" ht="24.95" customHeight="1" x14ac:dyDescent="0.35">
      <c r="A35" s="1107" t="s">
        <v>62</v>
      </c>
      <c r="B35" s="136">
        <v>0</v>
      </c>
      <c r="C35" s="136">
        <v>0</v>
      </c>
      <c r="D35" s="136">
        <f>SUM(B35+C35)</f>
        <v>0</v>
      </c>
      <c r="E35" s="136">
        <v>0</v>
      </c>
      <c r="F35" s="136">
        <v>0</v>
      </c>
      <c r="G35" s="136">
        <f>SUM(E35+F35)</f>
        <v>0</v>
      </c>
      <c r="H35" s="136">
        <f>H56+H76</f>
        <v>0</v>
      </c>
      <c r="I35" s="136">
        <v>1</v>
      </c>
      <c r="J35" s="136">
        <f>SUM(H35+I35)</f>
        <v>1</v>
      </c>
      <c r="K35" s="136">
        <v>1</v>
      </c>
      <c r="L35" s="136">
        <v>0</v>
      </c>
      <c r="M35" s="136">
        <f>SUM(K35+L35)</f>
        <v>1</v>
      </c>
      <c r="N35" s="136">
        <f t="shared" si="9"/>
        <v>1</v>
      </c>
      <c r="O35" s="136">
        <f t="shared" si="9"/>
        <v>1</v>
      </c>
      <c r="P35" s="293">
        <f>SUM(D35+G35+J35+M35)</f>
        <v>2</v>
      </c>
      <c r="Q35" s="75"/>
      <c r="R35" s="75"/>
    </row>
    <row r="36" spans="1:18" ht="24.95" customHeight="1" x14ac:dyDescent="0.35">
      <c r="A36" s="1107" t="s">
        <v>63</v>
      </c>
      <c r="B36" s="136">
        <f>B57+B77</f>
        <v>0</v>
      </c>
      <c r="C36" s="136">
        <v>0</v>
      </c>
      <c r="D36" s="136">
        <f>SUM(B36+C36)</f>
        <v>0</v>
      </c>
      <c r="E36" s="136">
        <f>E57+E77</f>
        <v>0</v>
      </c>
      <c r="F36" s="136">
        <v>1</v>
      </c>
      <c r="G36" s="136">
        <f>SUM(E36+F36)</f>
        <v>1</v>
      </c>
      <c r="H36" s="136">
        <v>0</v>
      </c>
      <c r="I36" s="136">
        <v>0</v>
      </c>
      <c r="J36" s="136">
        <v>0</v>
      </c>
      <c r="K36" s="136">
        <v>0</v>
      </c>
      <c r="L36" s="136">
        <v>1</v>
      </c>
      <c r="M36" s="136">
        <f>SUM(K36+L36)</f>
        <v>1</v>
      </c>
      <c r="N36" s="136">
        <f t="shared" si="9"/>
        <v>0</v>
      </c>
      <c r="O36" s="136">
        <f t="shared" si="9"/>
        <v>2</v>
      </c>
      <c r="P36" s="293">
        <f>SUM(N36+O36)</f>
        <v>2</v>
      </c>
      <c r="Q36" s="75"/>
      <c r="R36" s="75"/>
    </row>
    <row r="37" spans="1:18" ht="24.95" customHeight="1" x14ac:dyDescent="0.35">
      <c r="A37" s="1107" t="s">
        <v>64</v>
      </c>
      <c r="B37" s="136">
        <f>B58+B78</f>
        <v>0</v>
      </c>
      <c r="C37" s="136">
        <v>0</v>
      </c>
      <c r="D37" s="136">
        <v>0</v>
      </c>
      <c r="E37" s="136">
        <f>E58+E78</f>
        <v>0</v>
      </c>
      <c r="F37" s="136">
        <v>1</v>
      </c>
      <c r="G37" s="136">
        <v>1</v>
      </c>
      <c r="H37" s="136">
        <f>H58+H78</f>
        <v>0</v>
      </c>
      <c r="I37" s="136">
        <v>1</v>
      </c>
      <c r="J37" s="136">
        <v>1</v>
      </c>
      <c r="K37" s="136">
        <f>K58+K78</f>
        <v>0</v>
      </c>
      <c r="L37" s="136">
        <v>0</v>
      </c>
      <c r="M37" s="136">
        <v>0</v>
      </c>
      <c r="N37" s="136">
        <f>N58+N78</f>
        <v>0</v>
      </c>
      <c r="O37" s="136">
        <f>SUM(C37+F37+I37)</f>
        <v>2</v>
      </c>
      <c r="P37" s="293">
        <f>SUM(N37+O37)</f>
        <v>2</v>
      </c>
      <c r="Q37" s="75"/>
      <c r="R37" s="75"/>
    </row>
    <row r="38" spans="1:18" ht="24.75" customHeight="1" x14ac:dyDescent="0.35">
      <c r="A38" s="1112" t="s">
        <v>65</v>
      </c>
      <c r="B38" s="136">
        <f>B59+B79</f>
        <v>0</v>
      </c>
      <c r="C38" s="136">
        <v>0</v>
      </c>
      <c r="D38" s="136">
        <f>SUM(B38+C38)</f>
        <v>0</v>
      </c>
      <c r="E38" s="136">
        <f>E59+E79</f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1</v>
      </c>
      <c r="L38" s="136">
        <v>0</v>
      </c>
      <c r="M38" s="136">
        <f>SUM(K38+L38)</f>
        <v>1</v>
      </c>
      <c r="N38" s="136">
        <f>SUM(B38+E38+H38+K38)</f>
        <v>1</v>
      </c>
      <c r="O38" s="136">
        <f>SUM(C38+F38+I38+L38)</f>
        <v>0</v>
      </c>
      <c r="P38" s="293">
        <f>SUM(N38+O38)</f>
        <v>1</v>
      </c>
      <c r="Q38" s="75"/>
      <c r="R38" s="75"/>
    </row>
    <row r="39" spans="1:18" s="1095" customFormat="1" ht="24.75" customHeight="1" x14ac:dyDescent="0.35">
      <c r="A39" s="479" t="s">
        <v>52</v>
      </c>
      <c r="B39" s="346">
        <f t="shared" ref="B39:M39" si="11">SUM(B40:B47)</f>
        <v>111</v>
      </c>
      <c r="C39" s="346">
        <f t="shared" si="11"/>
        <v>160</v>
      </c>
      <c r="D39" s="346">
        <f t="shared" si="11"/>
        <v>271</v>
      </c>
      <c r="E39" s="346">
        <f t="shared" si="11"/>
        <v>84</v>
      </c>
      <c r="F39" s="346">
        <f t="shared" si="11"/>
        <v>168</v>
      </c>
      <c r="G39" s="346">
        <f t="shared" si="11"/>
        <v>252</v>
      </c>
      <c r="H39" s="346">
        <f t="shared" si="11"/>
        <v>148</v>
      </c>
      <c r="I39" s="346">
        <f t="shared" si="11"/>
        <v>98</v>
      </c>
      <c r="J39" s="346">
        <f t="shared" si="11"/>
        <v>246</v>
      </c>
      <c r="K39" s="346">
        <f t="shared" si="11"/>
        <v>135</v>
      </c>
      <c r="L39" s="346">
        <f t="shared" si="11"/>
        <v>42</v>
      </c>
      <c r="M39" s="346">
        <f t="shared" si="11"/>
        <v>177</v>
      </c>
      <c r="N39" s="346">
        <f>SUM(N40:N47)</f>
        <v>478</v>
      </c>
      <c r="O39" s="346">
        <f>SUM(O40:O47)</f>
        <v>468</v>
      </c>
      <c r="P39" s="477">
        <f>SUM(P40:P47)</f>
        <v>946</v>
      </c>
      <c r="Q39" s="1099"/>
      <c r="R39" s="1099"/>
    </row>
    <row r="40" spans="1:18" ht="24.75" customHeight="1" x14ac:dyDescent="0.35">
      <c r="A40" s="478" t="s">
        <v>58</v>
      </c>
      <c r="B40" s="136">
        <f>B61+B81</f>
        <v>0</v>
      </c>
      <c r="C40" s="136">
        <v>23</v>
      </c>
      <c r="D40" s="136">
        <v>23</v>
      </c>
      <c r="E40" s="136">
        <f>E61+E81</f>
        <v>0</v>
      </c>
      <c r="F40" s="136">
        <v>27</v>
      </c>
      <c r="G40" s="136">
        <v>27</v>
      </c>
      <c r="H40" s="136">
        <f>H61+H81</f>
        <v>0</v>
      </c>
      <c r="I40" s="136">
        <v>27</v>
      </c>
      <c r="J40" s="136">
        <v>27</v>
      </c>
      <c r="K40" s="136">
        <v>0</v>
      </c>
      <c r="L40" s="136">
        <v>0</v>
      </c>
      <c r="M40" s="136">
        <v>0</v>
      </c>
      <c r="N40" s="136">
        <f>N61+N81</f>
        <v>0</v>
      </c>
      <c r="O40" s="136">
        <f>SUM(D40+G40+J40)</f>
        <v>77</v>
      </c>
      <c r="P40" s="293">
        <f t="shared" ref="P40:P47" si="12">SUM(N40+O40)</f>
        <v>77</v>
      </c>
      <c r="Q40" s="75"/>
      <c r="R40" s="75"/>
    </row>
    <row r="41" spans="1:18" ht="24.95" customHeight="1" x14ac:dyDescent="0.35">
      <c r="A41" s="1107" t="s">
        <v>59</v>
      </c>
      <c r="B41" s="136">
        <v>20</v>
      </c>
      <c r="C41" s="136">
        <v>25</v>
      </c>
      <c r="D41" s="136">
        <f>SUM(B41:C41)</f>
        <v>45</v>
      </c>
      <c r="E41" s="136">
        <v>8</v>
      </c>
      <c r="F41" s="136">
        <v>33</v>
      </c>
      <c r="G41" s="136">
        <f>SUM(E41:F41)</f>
        <v>41</v>
      </c>
      <c r="H41" s="136">
        <v>9</v>
      </c>
      <c r="I41" s="136">
        <v>16</v>
      </c>
      <c r="J41" s="136">
        <f>SUM(H41+I41)</f>
        <v>25</v>
      </c>
      <c r="K41" s="136">
        <v>0</v>
      </c>
      <c r="L41" s="136">
        <v>0</v>
      </c>
      <c r="M41" s="136">
        <f>SUM(K41+L41)</f>
        <v>0</v>
      </c>
      <c r="N41" s="136">
        <f>SUM(B41+E41+H41)</f>
        <v>37</v>
      </c>
      <c r="O41" s="136">
        <f>SUM(C41+F41+I41)</f>
        <v>74</v>
      </c>
      <c r="P41" s="293">
        <f t="shared" si="12"/>
        <v>111</v>
      </c>
      <c r="Q41" s="75"/>
      <c r="R41" s="75"/>
    </row>
    <row r="42" spans="1:18" ht="51.75" customHeight="1" x14ac:dyDescent="0.35">
      <c r="A42" s="1107" t="s">
        <v>60</v>
      </c>
      <c r="B42" s="136">
        <v>0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16</v>
      </c>
      <c r="I42" s="136">
        <v>0</v>
      </c>
      <c r="J42" s="136">
        <f>SUM(H42+I42)</f>
        <v>16</v>
      </c>
      <c r="K42" s="136">
        <v>17</v>
      </c>
      <c r="L42" s="136">
        <v>0</v>
      </c>
      <c r="M42" s="136">
        <v>17</v>
      </c>
      <c r="N42" s="136">
        <f>SUM(E42+H42+K42)</f>
        <v>33</v>
      </c>
      <c r="O42" s="136">
        <f>SUM(C42+F42+I42+L42)</f>
        <v>0</v>
      </c>
      <c r="P42" s="293">
        <f t="shared" si="12"/>
        <v>33</v>
      </c>
      <c r="Q42" s="75"/>
      <c r="R42" s="75"/>
    </row>
    <row r="43" spans="1:18" ht="27" customHeight="1" x14ac:dyDescent="0.35">
      <c r="A43" s="1107" t="s">
        <v>61</v>
      </c>
      <c r="B43" s="136">
        <v>29</v>
      </c>
      <c r="C43" s="136">
        <v>20</v>
      </c>
      <c r="D43" s="136">
        <f>SUM(B43:C43)</f>
        <v>49</v>
      </c>
      <c r="E43" s="136">
        <v>23</v>
      </c>
      <c r="F43" s="136">
        <v>19</v>
      </c>
      <c r="G43" s="136">
        <f>SUM(E43:F43)</f>
        <v>42</v>
      </c>
      <c r="H43" s="136">
        <v>25</v>
      </c>
      <c r="I43" s="136">
        <v>11</v>
      </c>
      <c r="J43" s="136">
        <f>SUM(H43+I43)</f>
        <v>36</v>
      </c>
      <c r="K43" s="136">
        <v>19</v>
      </c>
      <c r="L43" s="136">
        <v>20</v>
      </c>
      <c r="M43" s="136">
        <f>SUM(K43+L43)</f>
        <v>39</v>
      </c>
      <c r="N43" s="136">
        <f>SUM(B43+E43+H43+K43)</f>
        <v>96</v>
      </c>
      <c r="O43" s="136">
        <f>SUM(C43+F43+I43+L43)</f>
        <v>70</v>
      </c>
      <c r="P43" s="293">
        <f t="shared" si="12"/>
        <v>166</v>
      </c>
      <c r="Q43" s="75"/>
      <c r="R43" s="75"/>
    </row>
    <row r="44" spans="1:18" x14ac:dyDescent="0.35">
      <c r="A44" s="1107" t="s">
        <v>62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44</v>
      </c>
      <c r="I44" s="136">
        <v>3</v>
      </c>
      <c r="J44" s="136">
        <f>SUM(H44+I44)</f>
        <v>47</v>
      </c>
      <c r="K44" s="136">
        <v>44</v>
      </c>
      <c r="L44" s="136">
        <v>11</v>
      </c>
      <c r="M44" s="136">
        <f>SUM(K44+L44)</f>
        <v>55</v>
      </c>
      <c r="N44" s="136">
        <f>SUM(B44+E44+H44+K44)</f>
        <v>88</v>
      </c>
      <c r="O44" s="136">
        <f>I44+L44</f>
        <v>14</v>
      </c>
      <c r="P44" s="293">
        <f t="shared" si="12"/>
        <v>102</v>
      </c>
      <c r="Q44" s="75"/>
      <c r="R44" s="75"/>
    </row>
    <row r="45" spans="1:18" ht="24.95" customHeight="1" x14ac:dyDescent="0.35">
      <c r="A45" s="1107" t="s">
        <v>63</v>
      </c>
      <c r="B45" s="136">
        <v>47</v>
      </c>
      <c r="C45" s="136">
        <v>41</v>
      </c>
      <c r="D45" s="136">
        <f>SUM(B45:C45)</f>
        <v>88</v>
      </c>
      <c r="E45" s="136">
        <v>40</v>
      </c>
      <c r="F45" s="136">
        <v>27</v>
      </c>
      <c r="G45" s="136">
        <f>SUM(E45:F45)</f>
        <v>67</v>
      </c>
      <c r="H45" s="136">
        <v>40</v>
      </c>
      <c r="I45" s="136">
        <v>14</v>
      </c>
      <c r="J45" s="136">
        <f>SUM(H45+I45)</f>
        <v>54</v>
      </c>
      <c r="K45" s="136">
        <v>41</v>
      </c>
      <c r="L45" s="136">
        <v>5</v>
      </c>
      <c r="M45" s="136">
        <f>SUM(K45+L45)</f>
        <v>46</v>
      </c>
      <c r="N45" s="136">
        <f>SUM(B45+E45+H45+K45)</f>
        <v>168</v>
      </c>
      <c r="O45" s="136">
        <f>SUM(C45+F45+I45+L45)</f>
        <v>87</v>
      </c>
      <c r="P45" s="293">
        <f t="shared" si="12"/>
        <v>255</v>
      </c>
      <c r="Q45" s="75"/>
      <c r="R45" s="75"/>
    </row>
    <row r="46" spans="1:18" ht="24.75" customHeight="1" x14ac:dyDescent="0.35">
      <c r="A46" s="1107" t="s">
        <v>64</v>
      </c>
      <c r="B46" s="136">
        <f>B67+B87</f>
        <v>0</v>
      </c>
      <c r="C46" s="136">
        <v>22</v>
      </c>
      <c r="D46" s="136">
        <v>22</v>
      </c>
      <c r="E46" s="136">
        <f>E67+E87</f>
        <v>0</v>
      </c>
      <c r="F46" s="136">
        <v>22</v>
      </c>
      <c r="G46" s="136">
        <v>22</v>
      </c>
      <c r="H46" s="136">
        <f>H67+H87</f>
        <v>0</v>
      </c>
      <c r="I46" s="136">
        <v>18</v>
      </c>
      <c r="J46" s="136">
        <v>18</v>
      </c>
      <c r="K46" s="136">
        <v>0</v>
      </c>
      <c r="L46" s="136">
        <v>0</v>
      </c>
      <c r="M46" s="136">
        <v>0</v>
      </c>
      <c r="N46" s="136">
        <f>N67+N87</f>
        <v>0</v>
      </c>
      <c r="O46" s="136">
        <f>SUM(C46+F46+I46+L46)</f>
        <v>62</v>
      </c>
      <c r="P46" s="293">
        <f t="shared" si="12"/>
        <v>62</v>
      </c>
      <c r="Q46" s="75"/>
      <c r="R46" s="75"/>
    </row>
    <row r="47" spans="1:18" ht="24.95" customHeight="1" x14ac:dyDescent="0.35">
      <c r="A47" s="1112" t="s">
        <v>65</v>
      </c>
      <c r="B47" s="136">
        <v>15</v>
      </c>
      <c r="C47" s="136">
        <v>29</v>
      </c>
      <c r="D47" s="136">
        <f>SUM(B47+C47)</f>
        <v>44</v>
      </c>
      <c r="E47" s="136">
        <v>13</v>
      </c>
      <c r="F47" s="136">
        <v>40</v>
      </c>
      <c r="G47" s="136">
        <f>SUM(E47+F47)</f>
        <v>53</v>
      </c>
      <c r="H47" s="136">
        <v>14</v>
      </c>
      <c r="I47" s="136">
        <v>9</v>
      </c>
      <c r="J47" s="136">
        <f>SUM(H47+I47)</f>
        <v>23</v>
      </c>
      <c r="K47" s="136">
        <v>14</v>
      </c>
      <c r="L47" s="136">
        <v>6</v>
      </c>
      <c r="M47" s="136">
        <f>SUM(K47+L47)</f>
        <v>20</v>
      </c>
      <c r="N47" s="136">
        <f>SUM(B47+E47+H47+K47)</f>
        <v>56</v>
      </c>
      <c r="O47" s="136">
        <f>SUM(C47+F47+I47+L47)</f>
        <v>84</v>
      </c>
      <c r="P47" s="293">
        <f t="shared" si="12"/>
        <v>140</v>
      </c>
      <c r="Q47" s="75"/>
      <c r="R47" s="75"/>
    </row>
    <row r="48" spans="1:18" ht="24.95" customHeight="1" thickBot="1" x14ac:dyDescent="0.4">
      <c r="A48" s="1128" t="s">
        <v>6</v>
      </c>
      <c r="B48" s="1129">
        <f>B30+B39</f>
        <v>111</v>
      </c>
      <c r="C48" s="1129">
        <f t="shared" ref="C48:M48" si="13">C30+C39</f>
        <v>164</v>
      </c>
      <c r="D48" s="1129">
        <f t="shared" si="13"/>
        <v>275</v>
      </c>
      <c r="E48" s="1129">
        <f t="shared" si="13"/>
        <v>84</v>
      </c>
      <c r="F48" s="1129">
        <f t="shared" si="13"/>
        <v>170</v>
      </c>
      <c r="G48" s="1129">
        <f t="shared" si="13"/>
        <v>254</v>
      </c>
      <c r="H48" s="1129">
        <f t="shared" si="13"/>
        <v>148</v>
      </c>
      <c r="I48" s="1129">
        <f t="shared" si="13"/>
        <v>102</v>
      </c>
      <c r="J48" s="1129">
        <f t="shared" si="13"/>
        <v>250</v>
      </c>
      <c r="K48" s="1129">
        <f t="shared" si="13"/>
        <v>138</v>
      </c>
      <c r="L48" s="1129">
        <f t="shared" si="13"/>
        <v>46</v>
      </c>
      <c r="M48" s="1129">
        <f t="shared" si="13"/>
        <v>184</v>
      </c>
      <c r="N48" s="1129">
        <f>SUM(N30+N39)</f>
        <v>481</v>
      </c>
      <c r="O48" s="1129">
        <f>SUM(O30+O39)</f>
        <v>482</v>
      </c>
      <c r="P48" s="1130">
        <f>SUM(P30+P39)</f>
        <v>963</v>
      </c>
      <c r="Q48" s="75"/>
      <c r="R48" s="75"/>
    </row>
    <row r="49" spans="1:18" ht="24.95" customHeight="1" thickBot="1" x14ac:dyDescent="0.4">
      <c r="A49" s="1131" t="s">
        <v>15</v>
      </c>
      <c r="B49" s="1132"/>
      <c r="C49" s="1132"/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3"/>
      <c r="O49" s="1133"/>
      <c r="P49" s="1134"/>
      <c r="Q49" s="8"/>
      <c r="R49" s="8"/>
    </row>
    <row r="50" spans="1:18" s="1095" customFormat="1" ht="32.25" customHeight="1" x14ac:dyDescent="0.35">
      <c r="A50" s="1120" t="s">
        <v>51</v>
      </c>
      <c r="B50" s="1122">
        <f>SUM(B51:B58)</f>
        <v>0</v>
      </c>
      <c r="C50" s="1122">
        <f>SUM(C51:C58)</f>
        <v>0</v>
      </c>
      <c r="D50" s="1122">
        <f>B50+C50</f>
        <v>0</v>
      </c>
      <c r="E50" s="1122">
        <f>SUM(E51:E58)</f>
        <v>0</v>
      </c>
      <c r="F50" s="1122">
        <f>SUM(F51:F58)</f>
        <v>0</v>
      </c>
      <c r="G50" s="1122">
        <f>SUM(E50:F50)</f>
        <v>0</v>
      </c>
      <c r="H50" s="1122">
        <f>SUM(H51:H58)</f>
        <v>0</v>
      </c>
      <c r="I50" s="1122">
        <f>SUM(I51:I58)</f>
        <v>0</v>
      </c>
      <c r="J50" s="1122">
        <f>H50+I50</f>
        <v>0</v>
      </c>
      <c r="K50" s="1122">
        <f>SUM(K51:K58)</f>
        <v>0</v>
      </c>
      <c r="L50" s="1122">
        <f>SUM(L51:L58)</f>
        <v>0</v>
      </c>
      <c r="M50" s="1122">
        <f>SUM(K50:L50)</f>
        <v>0</v>
      </c>
      <c r="N50" s="1135">
        <f>B50+E50+H50+K50</f>
        <v>0</v>
      </c>
      <c r="O50" s="1135">
        <f>C50+F50+I50+L50</f>
        <v>0</v>
      </c>
      <c r="P50" s="1136">
        <f>N50+O50</f>
        <v>0</v>
      </c>
      <c r="Q50" s="1100"/>
      <c r="R50" s="1100"/>
    </row>
    <row r="51" spans="1:18" ht="32.25" customHeight="1" x14ac:dyDescent="0.35">
      <c r="A51" s="478" t="s">
        <v>58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348">
        <f t="shared" ref="N51:O58" si="14">B51+E51+H51+K51</f>
        <v>0</v>
      </c>
      <c r="O51" s="348">
        <f t="shared" si="14"/>
        <v>0</v>
      </c>
      <c r="P51" s="1113">
        <f t="shared" ref="P51:P58" si="15">N51+O51</f>
        <v>0</v>
      </c>
      <c r="Q51" s="9"/>
      <c r="R51" s="9"/>
    </row>
    <row r="52" spans="1:18" ht="32.25" customHeight="1" x14ac:dyDescent="0.35">
      <c r="A52" s="1107" t="s">
        <v>59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348">
        <f t="shared" si="14"/>
        <v>0</v>
      </c>
      <c r="O52" s="348">
        <f t="shared" si="14"/>
        <v>0</v>
      </c>
      <c r="P52" s="1113">
        <f t="shared" si="15"/>
        <v>0</v>
      </c>
      <c r="Q52" s="9"/>
      <c r="R52" s="9"/>
    </row>
    <row r="53" spans="1:18" ht="44.25" customHeight="1" x14ac:dyDescent="0.35">
      <c r="A53" s="1107" t="s">
        <v>60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348">
        <f>B53+E53+H53+K53</f>
        <v>0</v>
      </c>
      <c r="O53" s="348">
        <f t="shared" si="14"/>
        <v>0</v>
      </c>
      <c r="P53" s="1113">
        <f t="shared" si="15"/>
        <v>0</v>
      </c>
      <c r="Q53" s="9"/>
      <c r="R53" s="9"/>
    </row>
    <row r="54" spans="1:18" ht="32.25" customHeight="1" x14ac:dyDescent="0.35">
      <c r="A54" s="1107" t="s">
        <v>61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348">
        <v>0</v>
      </c>
      <c r="O54" s="348">
        <f t="shared" si="14"/>
        <v>0</v>
      </c>
      <c r="P54" s="1113">
        <f t="shared" si="15"/>
        <v>0</v>
      </c>
      <c r="Q54" s="9"/>
      <c r="R54" s="9"/>
    </row>
    <row r="55" spans="1:18" ht="32.25" customHeight="1" x14ac:dyDescent="0.35">
      <c r="A55" s="1107" t="s">
        <v>62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348">
        <f t="shared" si="14"/>
        <v>0</v>
      </c>
      <c r="O55" s="348">
        <f t="shared" si="14"/>
        <v>0</v>
      </c>
      <c r="P55" s="1113">
        <f t="shared" si="15"/>
        <v>0</v>
      </c>
      <c r="Q55" s="9"/>
      <c r="R55" s="9"/>
    </row>
    <row r="56" spans="1:18" ht="32.25" customHeight="1" x14ac:dyDescent="0.35">
      <c r="A56" s="1107" t="s">
        <v>63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348">
        <f t="shared" si="14"/>
        <v>0</v>
      </c>
      <c r="O56" s="348">
        <f t="shared" si="14"/>
        <v>0</v>
      </c>
      <c r="P56" s="1113">
        <f t="shared" si="15"/>
        <v>0</v>
      </c>
      <c r="Q56" s="9"/>
      <c r="R56" s="9"/>
    </row>
    <row r="57" spans="1:18" ht="32.25" customHeight="1" x14ac:dyDescent="0.35">
      <c r="A57" s="1107" t="s">
        <v>64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348">
        <f t="shared" si="14"/>
        <v>0</v>
      </c>
      <c r="O57" s="348">
        <f t="shared" si="14"/>
        <v>0</v>
      </c>
      <c r="P57" s="1113">
        <f t="shared" si="15"/>
        <v>0</v>
      </c>
      <c r="Q57" s="9"/>
      <c r="R57" s="9"/>
    </row>
    <row r="58" spans="1:18" ht="26.25" customHeight="1" x14ac:dyDescent="0.35">
      <c r="A58" s="1112" t="s">
        <v>65</v>
      </c>
      <c r="B58" s="58">
        <v>0</v>
      </c>
      <c r="C58" s="58">
        <v>0</v>
      </c>
      <c r="D58" s="58">
        <f>C58+B58</f>
        <v>0</v>
      </c>
      <c r="E58" s="58">
        <v>0</v>
      </c>
      <c r="F58" s="58">
        <v>0</v>
      </c>
      <c r="G58" s="58">
        <f>SUM(E58:F58)</f>
        <v>0</v>
      </c>
      <c r="H58" s="58">
        <v>0</v>
      </c>
      <c r="I58" s="58">
        <v>0</v>
      </c>
      <c r="J58" s="58">
        <f>H58+I58</f>
        <v>0</v>
      </c>
      <c r="K58" s="58">
        <v>0</v>
      </c>
      <c r="L58" s="58">
        <v>0</v>
      </c>
      <c r="M58" s="58">
        <f>SUM(K58:L58)</f>
        <v>0</v>
      </c>
      <c r="N58" s="348">
        <f t="shared" si="14"/>
        <v>0</v>
      </c>
      <c r="O58" s="348">
        <f t="shared" si="14"/>
        <v>0</v>
      </c>
      <c r="P58" s="1113">
        <f t="shared" si="15"/>
        <v>0</v>
      </c>
      <c r="Q58" s="8"/>
      <c r="R58" s="8"/>
    </row>
    <row r="59" spans="1:18" s="1095" customFormat="1" ht="30.75" customHeight="1" x14ac:dyDescent="0.35">
      <c r="A59" s="479" t="s">
        <v>52</v>
      </c>
      <c r="B59" s="346">
        <f>SUM(B60:B67)</f>
        <v>0</v>
      </c>
      <c r="C59" s="346">
        <f>SUM(C60:C67)</f>
        <v>0</v>
      </c>
      <c r="D59" s="346">
        <f>B59+C59</f>
        <v>0</v>
      </c>
      <c r="E59" s="346">
        <f>SUM(E60:E67)</f>
        <v>0</v>
      </c>
      <c r="F59" s="346">
        <f>SUM(F60:F67)</f>
        <v>0</v>
      </c>
      <c r="G59" s="346">
        <f>E59+F59</f>
        <v>0</v>
      </c>
      <c r="H59" s="346">
        <f>SUM(H60:H67)</f>
        <v>0</v>
      </c>
      <c r="I59" s="346">
        <f>SUM(I60:I67)</f>
        <v>0</v>
      </c>
      <c r="J59" s="346">
        <f>H59+I59</f>
        <v>0</v>
      </c>
      <c r="K59" s="346">
        <f>SUM(K60:K67)</f>
        <v>1</v>
      </c>
      <c r="L59" s="346">
        <f>SUM(L60:L67)</f>
        <v>0</v>
      </c>
      <c r="M59" s="346">
        <f>K59+L59</f>
        <v>1</v>
      </c>
      <c r="N59" s="347">
        <f>B59+E59+H59+K59</f>
        <v>1</v>
      </c>
      <c r="O59" s="347">
        <f>C59+F59+I59+L59</f>
        <v>0</v>
      </c>
      <c r="P59" s="480">
        <f>O59+N59</f>
        <v>1</v>
      </c>
      <c r="Q59" s="1101"/>
      <c r="R59" s="1101"/>
    </row>
    <row r="60" spans="1:18" ht="30.75" customHeight="1" x14ac:dyDescent="0.35">
      <c r="A60" s="478" t="s">
        <v>58</v>
      </c>
      <c r="B60" s="137">
        <v>0</v>
      </c>
      <c r="C60" s="137">
        <v>0</v>
      </c>
      <c r="D60" s="137">
        <f t="shared" ref="D60:D67" si="16">B60+C60</f>
        <v>0</v>
      </c>
      <c r="E60" s="137">
        <v>0</v>
      </c>
      <c r="F60" s="137">
        <v>0</v>
      </c>
      <c r="G60" s="137">
        <f t="shared" ref="G60:G67" si="17">E60+F60</f>
        <v>0</v>
      </c>
      <c r="H60" s="137">
        <v>0</v>
      </c>
      <c r="I60" s="137">
        <v>0</v>
      </c>
      <c r="J60" s="137">
        <f t="shared" ref="J60:J67" si="18">H60+I60</f>
        <v>0</v>
      </c>
      <c r="K60" s="137">
        <v>0</v>
      </c>
      <c r="L60" s="137">
        <v>0</v>
      </c>
      <c r="M60" s="137">
        <f t="shared" ref="M60:M67" si="19">K60+L60</f>
        <v>0</v>
      </c>
      <c r="N60" s="140">
        <f>SUM(B60,E60,H60,K60)</f>
        <v>0</v>
      </c>
      <c r="O60" s="140">
        <f>SUM(C60,F60,I60,L60)</f>
        <v>0</v>
      </c>
      <c r="P60" s="481">
        <f t="shared" ref="P60:P67" si="20">O60+N60</f>
        <v>0</v>
      </c>
      <c r="Q60" s="8"/>
      <c r="R60" s="8"/>
    </row>
    <row r="61" spans="1:18" ht="30.75" customHeight="1" x14ac:dyDescent="0.35">
      <c r="A61" s="1107" t="s">
        <v>59</v>
      </c>
      <c r="B61" s="137">
        <v>0</v>
      </c>
      <c r="C61" s="137">
        <v>0</v>
      </c>
      <c r="D61" s="137">
        <f t="shared" si="16"/>
        <v>0</v>
      </c>
      <c r="E61" s="137">
        <v>0</v>
      </c>
      <c r="F61" s="137">
        <v>0</v>
      </c>
      <c r="G61" s="137">
        <f t="shared" si="17"/>
        <v>0</v>
      </c>
      <c r="H61" s="137">
        <v>0</v>
      </c>
      <c r="I61" s="137">
        <v>0</v>
      </c>
      <c r="J61" s="137">
        <f t="shared" si="18"/>
        <v>0</v>
      </c>
      <c r="K61" s="137">
        <v>0</v>
      </c>
      <c r="L61" s="137">
        <v>0</v>
      </c>
      <c r="M61" s="137">
        <f t="shared" si="19"/>
        <v>0</v>
      </c>
      <c r="N61" s="140">
        <f t="shared" ref="N61:O67" si="21">SUM(B61,E61,H61,K61)</f>
        <v>0</v>
      </c>
      <c r="O61" s="140">
        <f t="shared" si="21"/>
        <v>0</v>
      </c>
      <c r="P61" s="481">
        <f t="shared" si="20"/>
        <v>0</v>
      </c>
      <c r="Q61" s="8"/>
      <c r="R61" s="8"/>
    </row>
    <row r="62" spans="1:18" ht="41.25" customHeight="1" x14ac:dyDescent="0.35">
      <c r="A62" s="1107" t="s">
        <v>60</v>
      </c>
      <c r="B62" s="137">
        <v>0</v>
      </c>
      <c r="C62" s="137">
        <v>0</v>
      </c>
      <c r="D62" s="137">
        <f t="shared" si="16"/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f t="shared" si="18"/>
        <v>0</v>
      </c>
      <c r="K62" s="137">
        <v>1</v>
      </c>
      <c r="L62" s="137">
        <v>0</v>
      </c>
      <c r="M62" s="137">
        <f t="shared" si="19"/>
        <v>1</v>
      </c>
      <c r="N62" s="140">
        <f t="shared" si="21"/>
        <v>1</v>
      </c>
      <c r="O62" s="140">
        <f t="shared" si="21"/>
        <v>0</v>
      </c>
      <c r="P62" s="481">
        <f t="shared" si="20"/>
        <v>1</v>
      </c>
      <c r="Q62" s="8"/>
      <c r="R62" s="8"/>
    </row>
    <row r="63" spans="1:18" ht="30.75" customHeight="1" x14ac:dyDescent="0.35">
      <c r="A63" s="1107" t="s">
        <v>61</v>
      </c>
      <c r="B63" s="137">
        <v>0</v>
      </c>
      <c r="C63" s="137">
        <v>0</v>
      </c>
      <c r="D63" s="137">
        <f t="shared" si="16"/>
        <v>0</v>
      </c>
      <c r="E63" s="137">
        <v>0</v>
      </c>
      <c r="F63" s="137">
        <v>0</v>
      </c>
      <c r="G63" s="137">
        <f t="shared" si="17"/>
        <v>0</v>
      </c>
      <c r="H63" s="137">
        <v>0</v>
      </c>
      <c r="I63" s="137">
        <v>0</v>
      </c>
      <c r="J63" s="137">
        <f t="shared" si="18"/>
        <v>0</v>
      </c>
      <c r="K63" s="137">
        <v>0</v>
      </c>
      <c r="L63" s="137">
        <v>0</v>
      </c>
      <c r="M63" s="137">
        <f t="shared" si="19"/>
        <v>0</v>
      </c>
      <c r="N63" s="140">
        <f t="shared" si="21"/>
        <v>0</v>
      </c>
      <c r="O63" s="140">
        <f t="shared" si="21"/>
        <v>0</v>
      </c>
      <c r="P63" s="481">
        <f t="shared" si="20"/>
        <v>0</v>
      </c>
      <c r="Q63" s="8"/>
      <c r="R63" s="8"/>
    </row>
    <row r="64" spans="1:18" ht="30.75" customHeight="1" x14ac:dyDescent="0.35">
      <c r="A64" s="1107" t="s">
        <v>62</v>
      </c>
      <c r="B64" s="137">
        <v>0</v>
      </c>
      <c r="C64" s="137">
        <v>0</v>
      </c>
      <c r="D64" s="137">
        <v>0</v>
      </c>
      <c r="E64" s="137">
        <v>0</v>
      </c>
      <c r="F64" s="137">
        <v>0</v>
      </c>
      <c r="G64" s="137">
        <f t="shared" si="17"/>
        <v>0</v>
      </c>
      <c r="H64" s="137">
        <v>0</v>
      </c>
      <c r="I64" s="137">
        <v>0</v>
      </c>
      <c r="J64" s="137">
        <f t="shared" si="18"/>
        <v>0</v>
      </c>
      <c r="K64" s="137">
        <v>0</v>
      </c>
      <c r="L64" s="137">
        <v>0</v>
      </c>
      <c r="M64" s="137">
        <f t="shared" si="19"/>
        <v>0</v>
      </c>
      <c r="N64" s="140">
        <f>SUM(B64,E64,H64,K64)</f>
        <v>0</v>
      </c>
      <c r="O64" s="140">
        <f>SUM(C64,F64,I64,L64)</f>
        <v>0</v>
      </c>
      <c r="P64" s="481">
        <f t="shared" si="20"/>
        <v>0</v>
      </c>
      <c r="Q64" s="8"/>
      <c r="R64" s="8"/>
    </row>
    <row r="65" spans="1:18" ht="30.75" customHeight="1" x14ac:dyDescent="0.35">
      <c r="A65" s="1107" t="s">
        <v>63</v>
      </c>
      <c r="B65" s="137">
        <v>0</v>
      </c>
      <c r="C65" s="137">
        <v>0</v>
      </c>
      <c r="D65" s="137">
        <f t="shared" si="16"/>
        <v>0</v>
      </c>
      <c r="E65" s="137">
        <v>0</v>
      </c>
      <c r="F65" s="137">
        <v>0</v>
      </c>
      <c r="G65" s="137">
        <f t="shared" si="17"/>
        <v>0</v>
      </c>
      <c r="H65" s="137">
        <v>0</v>
      </c>
      <c r="I65" s="137">
        <v>0</v>
      </c>
      <c r="J65" s="137">
        <f t="shared" si="18"/>
        <v>0</v>
      </c>
      <c r="K65" s="137">
        <v>0</v>
      </c>
      <c r="L65" s="137">
        <v>0</v>
      </c>
      <c r="M65" s="137">
        <f t="shared" si="19"/>
        <v>0</v>
      </c>
      <c r="N65" s="140">
        <f t="shared" si="21"/>
        <v>0</v>
      </c>
      <c r="O65" s="140">
        <f t="shared" si="21"/>
        <v>0</v>
      </c>
      <c r="P65" s="481">
        <f t="shared" si="20"/>
        <v>0</v>
      </c>
      <c r="Q65" s="8"/>
      <c r="R65" s="8"/>
    </row>
    <row r="66" spans="1:18" ht="30.75" customHeight="1" x14ac:dyDescent="0.35">
      <c r="A66" s="1107" t="s">
        <v>64</v>
      </c>
      <c r="B66" s="137">
        <v>0</v>
      </c>
      <c r="C66" s="137">
        <v>0</v>
      </c>
      <c r="D66" s="137">
        <f t="shared" si="16"/>
        <v>0</v>
      </c>
      <c r="E66" s="137">
        <v>0</v>
      </c>
      <c r="F66" s="137">
        <v>0</v>
      </c>
      <c r="G66" s="137">
        <f t="shared" si="17"/>
        <v>0</v>
      </c>
      <c r="H66" s="137">
        <v>0</v>
      </c>
      <c r="I66" s="137">
        <v>0</v>
      </c>
      <c r="J66" s="137">
        <f t="shared" si="18"/>
        <v>0</v>
      </c>
      <c r="K66" s="137">
        <v>0</v>
      </c>
      <c r="L66" s="137">
        <v>0</v>
      </c>
      <c r="M66" s="137">
        <f t="shared" si="19"/>
        <v>0</v>
      </c>
      <c r="N66" s="140">
        <f t="shared" si="21"/>
        <v>0</v>
      </c>
      <c r="O66" s="140">
        <f t="shared" si="21"/>
        <v>0</v>
      </c>
      <c r="P66" s="481">
        <f t="shared" si="20"/>
        <v>0</v>
      </c>
      <c r="Q66" s="8"/>
      <c r="R66" s="8"/>
    </row>
    <row r="67" spans="1:18" ht="24.95" customHeight="1" thickBot="1" x14ac:dyDescent="0.4">
      <c r="A67" s="1137" t="s">
        <v>65</v>
      </c>
      <c r="B67" s="1138">
        <v>0</v>
      </c>
      <c r="C67" s="1138">
        <v>0</v>
      </c>
      <c r="D67" s="1138">
        <f t="shared" si="16"/>
        <v>0</v>
      </c>
      <c r="E67" s="1138">
        <v>0</v>
      </c>
      <c r="F67" s="1138">
        <v>0</v>
      </c>
      <c r="G67" s="1138">
        <f t="shared" si="17"/>
        <v>0</v>
      </c>
      <c r="H67" s="1138">
        <v>0</v>
      </c>
      <c r="I67" s="1138">
        <v>0</v>
      </c>
      <c r="J67" s="1138">
        <f t="shared" si="18"/>
        <v>0</v>
      </c>
      <c r="K67" s="1138">
        <v>0</v>
      </c>
      <c r="L67" s="1138">
        <v>0</v>
      </c>
      <c r="M67" s="1138">
        <f t="shared" si="19"/>
        <v>0</v>
      </c>
      <c r="N67" s="1139">
        <f t="shared" si="21"/>
        <v>0</v>
      </c>
      <c r="O67" s="1139">
        <f t="shared" si="21"/>
        <v>0</v>
      </c>
      <c r="P67" s="1140">
        <f t="shared" si="20"/>
        <v>0</v>
      </c>
      <c r="Q67" s="75"/>
      <c r="R67" s="75"/>
    </row>
    <row r="68" spans="1:18" ht="30" customHeight="1" thickBot="1" x14ac:dyDescent="0.4">
      <c r="A68" s="1141" t="s">
        <v>11</v>
      </c>
      <c r="B68" s="1142">
        <f>B59+B50</f>
        <v>0</v>
      </c>
      <c r="C68" s="1142">
        <f t="shared" ref="C68:P68" si="22">C59+C50</f>
        <v>0</v>
      </c>
      <c r="D68" s="1142">
        <f t="shared" si="22"/>
        <v>0</v>
      </c>
      <c r="E68" s="1142">
        <f t="shared" si="22"/>
        <v>0</v>
      </c>
      <c r="F68" s="1142">
        <f t="shared" si="22"/>
        <v>0</v>
      </c>
      <c r="G68" s="1142">
        <f t="shared" si="22"/>
        <v>0</v>
      </c>
      <c r="H68" s="1142">
        <f t="shared" si="22"/>
        <v>0</v>
      </c>
      <c r="I68" s="1142">
        <f t="shared" si="22"/>
        <v>0</v>
      </c>
      <c r="J68" s="1142">
        <f t="shared" si="22"/>
        <v>0</v>
      </c>
      <c r="K68" s="1142">
        <f t="shared" si="22"/>
        <v>1</v>
      </c>
      <c r="L68" s="1142">
        <f t="shared" si="22"/>
        <v>0</v>
      </c>
      <c r="M68" s="1142">
        <f t="shared" si="22"/>
        <v>1</v>
      </c>
      <c r="N68" s="1142">
        <f t="shared" si="22"/>
        <v>1</v>
      </c>
      <c r="O68" s="1142">
        <f t="shared" si="22"/>
        <v>0</v>
      </c>
      <c r="P68" s="1143">
        <f t="shared" si="22"/>
        <v>1</v>
      </c>
      <c r="Q68" s="10"/>
      <c r="R68" s="10"/>
    </row>
    <row r="69" spans="1:18" ht="26.25" thickBot="1" x14ac:dyDescent="0.4">
      <c r="A69" s="1146" t="s">
        <v>8</v>
      </c>
      <c r="B69" s="942">
        <f>B48</f>
        <v>111</v>
      </c>
      <c r="C69" s="942">
        <f t="shared" ref="C69:P69" si="23">C48</f>
        <v>164</v>
      </c>
      <c r="D69" s="942">
        <f t="shared" si="23"/>
        <v>275</v>
      </c>
      <c r="E69" s="942">
        <f t="shared" si="23"/>
        <v>84</v>
      </c>
      <c r="F69" s="942">
        <f t="shared" si="23"/>
        <v>170</v>
      </c>
      <c r="G69" s="942">
        <f t="shared" si="23"/>
        <v>254</v>
      </c>
      <c r="H69" s="942">
        <f t="shared" si="23"/>
        <v>148</v>
      </c>
      <c r="I69" s="942">
        <f t="shared" si="23"/>
        <v>102</v>
      </c>
      <c r="J69" s="942">
        <f t="shared" si="23"/>
        <v>250</v>
      </c>
      <c r="K69" s="942">
        <f t="shared" si="23"/>
        <v>138</v>
      </c>
      <c r="L69" s="942">
        <f t="shared" si="23"/>
        <v>46</v>
      </c>
      <c r="M69" s="942">
        <f t="shared" si="23"/>
        <v>184</v>
      </c>
      <c r="N69" s="942">
        <f t="shared" si="23"/>
        <v>481</v>
      </c>
      <c r="O69" s="942">
        <f t="shared" si="23"/>
        <v>482</v>
      </c>
      <c r="P69" s="944">
        <f t="shared" si="23"/>
        <v>963</v>
      </c>
      <c r="Q69" s="3"/>
      <c r="R69" s="3"/>
    </row>
    <row r="70" spans="1:18" ht="29.25" customHeight="1" thickBot="1" x14ac:dyDescent="0.4">
      <c r="A70" s="1147" t="s">
        <v>15</v>
      </c>
      <c r="B70" s="942">
        <f>B68</f>
        <v>0</v>
      </c>
      <c r="C70" s="942">
        <f t="shared" ref="C70:P70" si="24">C68</f>
        <v>0</v>
      </c>
      <c r="D70" s="942">
        <f t="shared" si="24"/>
        <v>0</v>
      </c>
      <c r="E70" s="942">
        <f t="shared" si="24"/>
        <v>0</v>
      </c>
      <c r="F70" s="942">
        <f t="shared" si="24"/>
        <v>0</v>
      </c>
      <c r="G70" s="942">
        <f t="shared" si="24"/>
        <v>0</v>
      </c>
      <c r="H70" s="942">
        <f t="shared" si="24"/>
        <v>0</v>
      </c>
      <c r="I70" s="942">
        <f t="shared" si="24"/>
        <v>0</v>
      </c>
      <c r="J70" s="942">
        <f t="shared" si="24"/>
        <v>0</v>
      </c>
      <c r="K70" s="942">
        <f t="shared" si="24"/>
        <v>1</v>
      </c>
      <c r="L70" s="942">
        <f t="shared" si="24"/>
        <v>0</v>
      </c>
      <c r="M70" s="942">
        <f t="shared" si="24"/>
        <v>1</v>
      </c>
      <c r="N70" s="942">
        <f t="shared" si="24"/>
        <v>1</v>
      </c>
      <c r="O70" s="942">
        <f t="shared" si="24"/>
        <v>0</v>
      </c>
      <c r="P70" s="944">
        <f t="shared" si="24"/>
        <v>1</v>
      </c>
      <c r="Q70" s="3"/>
      <c r="R70" s="3"/>
    </row>
    <row r="71" spans="1:18" ht="32.25" customHeight="1" thickBot="1" x14ac:dyDescent="0.4">
      <c r="A71" s="560" t="s">
        <v>12</v>
      </c>
      <c r="B71" s="1144">
        <f>B69+B70</f>
        <v>111</v>
      </c>
      <c r="C71" s="1144">
        <f t="shared" ref="C71:P71" si="25">C69+C70</f>
        <v>164</v>
      </c>
      <c r="D71" s="1144">
        <f t="shared" si="25"/>
        <v>275</v>
      </c>
      <c r="E71" s="1144">
        <f t="shared" si="25"/>
        <v>84</v>
      </c>
      <c r="F71" s="1144">
        <f t="shared" si="25"/>
        <v>170</v>
      </c>
      <c r="G71" s="1144">
        <f t="shared" si="25"/>
        <v>254</v>
      </c>
      <c r="H71" s="1144">
        <f t="shared" si="25"/>
        <v>148</v>
      </c>
      <c r="I71" s="1144">
        <f t="shared" si="25"/>
        <v>102</v>
      </c>
      <c r="J71" s="1144">
        <f t="shared" si="25"/>
        <v>250</v>
      </c>
      <c r="K71" s="1144">
        <f t="shared" si="25"/>
        <v>139</v>
      </c>
      <c r="L71" s="1144">
        <f t="shared" si="25"/>
        <v>46</v>
      </c>
      <c r="M71" s="1144">
        <f t="shared" si="25"/>
        <v>185</v>
      </c>
      <c r="N71" s="1144">
        <f t="shared" si="25"/>
        <v>482</v>
      </c>
      <c r="O71" s="1144">
        <f t="shared" si="25"/>
        <v>482</v>
      </c>
      <c r="P71" s="1145">
        <f t="shared" si="25"/>
        <v>964</v>
      </c>
      <c r="Q71" s="3"/>
      <c r="R71" s="3"/>
    </row>
    <row r="72" spans="1:18" ht="9.75" customHeight="1" x14ac:dyDescent="0.35">
      <c r="A72" s="75"/>
      <c r="B72" s="3"/>
      <c r="C72" s="3"/>
      <c r="D72" s="3"/>
      <c r="E72" s="134"/>
      <c r="F72" s="134"/>
      <c r="G72" s="134"/>
      <c r="H72" s="134"/>
      <c r="I72" s="134"/>
      <c r="J72" s="134"/>
      <c r="K72" s="3"/>
      <c r="L72" s="3"/>
      <c r="M72" s="3"/>
      <c r="N72" s="3"/>
      <c r="O72" s="3"/>
      <c r="P72" s="3"/>
      <c r="Q72" s="5"/>
    </row>
    <row r="73" spans="1:18" ht="25.5" customHeight="1" x14ac:dyDescent="0.35">
      <c r="A73" s="1276"/>
      <c r="B73" s="1276"/>
      <c r="C73" s="1276"/>
      <c r="D73" s="1276"/>
      <c r="E73" s="1276"/>
      <c r="F73" s="1276"/>
      <c r="G73" s="1276"/>
      <c r="H73" s="1276"/>
      <c r="I73" s="1276"/>
      <c r="J73" s="1276"/>
      <c r="K73" s="1276"/>
      <c r="L73" s="1276"/>
      <c r="M73" s="1276"/>
      <c r="N73" s="1276"/>
      <c r="O73" s="1276"/>
      <c r="P73" s="1276"/>
    </row>
    <row r="74" spans="1:18" ht="21" customHeight="1" x14ac:dyDescent="0.35">
      <c r="A74" s="37"/>
      <c r="B74" s="5"/>
      <c r="C74" s="5"/>
      <c r="D74" s="5"/>
      <c r="E74" s="138"/>
      <c r="F74" s="138"/>
      <c r="G74" s="138"/>
      <c r="H74" s="138"/>
      <c r="I74" s="138"/>
      <c r="J74" s="138"/>
      <c r="K74" s="5"/>
      <c r="L74" s="5"/>
      <c r="M74" s="5"/>
      <c r="N74" s="5"/>
      <c r="O74" s="5"/>
      <c r="P74" s="5"/>
    </row>
    <row r="75" spans="1:18" x14ac:dyDescent="0.35">
      <c r="A75" s="37"/>
      <c r="B75" s="3"/>
      <c r="C75" s="3"/>
      <c r="D75" s="3"/>
      <c r="E75" s="134"/>
      <c r="F75" s="134"/>
      <c r="G75" s="134"/>
      <c r="H75" s="134"/>
      <c r="I75" s="134"/>
      <c r="J75" s="134"/>
      <c r="K75" s="3"/>
      <c r="L75" s="3"/>
      <c r="M75" s="3"/>
      <c r="N75" s="3"/>
      <c r="O75" s="3"/>
      <c r="P75" s="3"/>
    </row>
  </sheetData>
  <mergeCells count="14"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AP36"/>
  <sheetViews>
    <sheetView zoomScale="50" zoomScaleNormal="50" workbookViewId="0">
      <selection activeCell="B40" sqref="B40"/>
    </sheetView>
  </sheetViews>
  <sheetFormatPr defaultRowHeight="25.5" x14ac:dyDescent="0.35"/>
  <cols>
    <col min="1" max="1" width="89" style="139" customWidth="1"/>
    <col min="2" max="2" width="19.42578125" style="139" customWidth="1"/>
    <col min="3" max="3" width="16.140625" style="139" customWidth="1"/>
    <col min="4" max="4" width="14.85546875" style="139" customWidth="1"/>
    <col min="5" max="5" width="12.140625" style="139" customWidth="1"/>
    <col min="6" max="6" width="11" style="139" customWidth="1"/>
    <col min="7" max="7" width="9.85546875" style="139" customWidth="1"/>
    <col min="8" max="8" width="17.140625" style="139" customWidth="1"/>
    <col min="9" max="9" width="10.42578125" style="139" customWidth="1"/>
    <col min="10" max="10" width="10.85546875" style="139" customWidth="1"/>
    <col min="11" max="11" width="12.7109375" style="139" customWidth="1"/>
    <col min="12" max="12" width="9.5703125" style="139" customWidth="1"/>
    <col min="13" max="13" width="12.85546875" style="139" customWidth="1"/>
    <col min="14" max="14" width="12.5703125" style="139" customWidth="1"/>
    <col min="15" max="15" width="11" style="139" customWidth="1"/>
    <col min="16" max="16" width="15.140625" style="139" customWidth="1"/>
    <col min="17" max="18" width="10.7109375" style="139" customWidth="1"/>
    <col min="19" max="19" width="9.140625" style="139"/>
    <col min="20" max="20" width="12.85546875" style="139" customWidth="1"/>
    <col min="21" max="21" width="23.42578125" style="139" customWidth="1"/>
    <col min="22" max="23" width="9.140625" style="139"/>
    <col min="24" max="24" width="10.5703125" style="139" bestFit="1" customWidth="1"/>
    <col min="25" max="25" width="11.28515625" style="139" customWidth="1"/>
    <col min="26" max="256" width="9.140625" style="139"/>
    <col min="257" max="257" width="89" style="139" customWidth="1"/>
    <col min="258" max="258" width="19.42578125" style="139" customWidth="1"/>
    <col min="259" max="259" width="16.140625" style="139" customWidth="1"/>
    <col min="260" max="260" width="14.85546875" style="139" customWidth="1"/>
    <col min="261" max="261" width="12.140625" style="139" customWidth="1"/>
    <col min="262" max="262" width="11" style="139" customWidth="1"/>
    <col min="263" max="263" width="9.85546875" style="139" customWidth="1"/>
    <col min="264" max="264" width="17.140625" style="139" customWidth="1"/>
    <col min="265" max="265" width="10.42578125" style="139" customWidth="1"/>
    <col min="266" max="266" width="10.85546875" style="139" customWidth="1"/>
    <col min="267" max="267" width="12.7109375" style="139" customWidth="1"/>
    <col min="268" max="268" width="9.5703125" style="139" customWidth="1"/>
    <col min="269" max="269" width="12.85546875" style="139" customWidth="1"/>
    <col min="270" max="270" width="12.5703125" style="139" customWidth="1"/>
    <col min="271" max="271" width="11" style="139" customWidth="1"/>
    <col min="272" max="272" width="15.140625" style="139" customWidth="1"/>
    <col min="273" max="274" width="10.7109375" style="139" customWidth="1"/>
    <col min="275" max="275" width="9.140625" style="139"/>
    <col min="276" max="276" width="12.85546875" style="139" customWidth="1"/>
    <col min="277" max="277" width="23.42578125" style="139" customWidth="1"/>
    <col min="278" max="279" width="9.140625" style="139"/>
    <col min="280" max="280" width="10.5703125" style="139" bestFit="1" customWidth="1"/>
    <col min="281" max="281" width="11.28515625" style="139" customWidth="1"/>
    <col min="282" max="512" width="9.140625" style="139"/>
    <col min="513" max="513" width="89" style="139" customWidth="1"/>
    <col min="514" max="514" width="19.42578125" style="139" customWidth="1"/>
    <col min="515" max="515" width="16.140625" style="139" customWidth="1"/>
    <col min="516" max="516" width="14.85546875" style="139" customWidth="1"/>
    <col min="517" max="517" width="12.140625" style="139" customWidth="1"/>
    <col min="518" max="518" width="11" style="139" customWidth="1"/>
    <col min="519" max="519" width="9.85546875" style="139" customWidth="1"/>
    <col min="520" max="520" width="17.140625" style="139" customWidth="1"/>
    <col min="521" max="521" width="10.42578125" style="139" customWidth="1"/>
    <col min="522" max="522" width="10.85546875" style="139" customWidth="1"/>
    <col min="523" max="523" width="12.7109375" style="139" customWidth="1"/>
    <col min="524" max="524" width="9.5703125" style="139" customWidth="1"/>
    <col min="525" max="525" width="12.85546875" style="139" customWidth="1"/>
    <col min="526" max="526" width="12.5703125" style="139" customWidth="1"/>
    <col min="527" max="527" width="11" style="139" customWidth="1"/>
    <col min="528" max="528" width="15.140625" style="139" customWidth="1"/>
    <col min="529" max="530" width="10.7109375" style="139" customWidth="1"/>
    <col min="531" max="531" width="9.140625" style="139"/>
    <col min="532" max="532" width="12.85546875" style="139" customWidth="1"/>
    <col min="533" max="533" width="23.42578125" style="139" customWidth="1"/>
    <col min="534" max="535" width="9.140625" style="139"/>
    <col min="536" max="536" width="10.5703125" style="139" bestFit="1" customWidth="1"/>
    <col min="537" max="537" width="11.28515625" style="139" customWidth="1"/>
    <col min="538" max="768" width="9.140625" style="139"/>
    <col min="769" max="769" width="89" style="139" customWidth="1"/>
    <col min="770" max="770" width="19.42578125" style="139" customWidth="1"/>
    <col min="771" max="771" width="16.140625" style="139" customWidth="1"/>
    <col min="772" max="772" width="14.85546875" style="139" customWidth="1"/>
    <col min="773" max="773" width="12.140625" style="139" customWidth="1"/>
    <col min="774" max="774" width="11" style="139" customWidth="1"/>
    <col min="775" max="775" width="9.85546875" style="139" customWidth="1"/>
    <col min="776" max="776" width="17.140625" style="139" customWidth="1"/>
    <col min="777" max="777" width="10.42578125" style="139" customWidth="1"/>
    <col min="778" max="778" width="10.85546875" style="139" customWidth="1"/>
    <col min="779" max="779" width="12.7109375" style="139" customWidth="1"/>
    <col min="780" max="780" width="9.5703125" style="139" customWidth="1"/>
    <col min="781" max="781" width="12.85546875" style="139" customWidth="1"/>
    <col min="782" max="782" width="12.5703125" style="139" customWidth="1"/>
    <col min="783" max="783" width="11" style="139" customWidth="1"/>
    <col min="784" max="784" width="15.140625" style="139" customWidth="1"/>
    <col min="785" max="786" width="10.7109375" style="139" customWidth="1"/>
    <col min="787" max="787" width="9.140625" style="139"/>
    <col min="788" max="788" width="12.85546875" style="139" customWidth="1"/>
    <col min="789" max="789" width="23.42578125" style="139" customWidth="1"/>
    <col min="790" max="791" width="9.140625" style="139"/>
    <col min="792" max="792" width="10.5703125" style="139" bestFit="1" customWidth="1"/>
    <col min="793" max="793" width="11.28515625" style="139" customWidth="1"/>
    <col min="794" max="1024" width="9.140625" style="139"/>
    <col min="1025" max="1025" width="89" style="139" customWidth="1"/>
    <col min="1026" max="1026" width="19.42578125" style="139" customWidth="1"/>
    <col min="1027" max="1027" width="16.140625" style="139" customWidth="1"/>
    <col min="1028" max="1028" width="14.85546875" style="139" customWidth="1"/>
    <col min="1029" max="1029" width="12.140625" style="139" customWidth="1"/>
    <col min="1030" max="1030" width="11" style="139" customWidth="1"/>
    <col min="1031" max="1031" width="9.85546875" style="139" customWidth="1"/>
    <col min="1032" max="1032" width="17.140625" style="139" customWidth="1"/>
    <col min="1033" max="1033" width="10.42578125" style="139" customWidth="1"/>
    <col min="1034" max="1034" width="10.85546875" style="139" customWidth="1"/>
    <col min="1035" max="1035" width="12.7109375" style="139" customWidth="1"/>
    <col min="1036" max="1036" width="9.5703125" style="139" customWidth="1"/>
    <col min="1037" max="1037" width="12.85546875" style="139" customWidth="1"/>
    <col min="1038" max="1038" width="12.5703125" style="139" customWidth="1"/>
    <col min="1039" max="1039" width="11" style="139" customWidth="1"/>
    <col min="1040" max="1040" width="15.140625" style="139" customWidth="1"/>
    <col min="1041" max="1042" width="10.7109375" style="139" customWidth="1"/>
    <col min="1043" max="1043" width="9.140625" style="139"/>
    <col min="1044" max="1044" width="12.85546875" style="139" customWidth="1"/>
    <col min="1045" max="1045" width="23.42578125" style="139" customWidth="1"/>
    <col min="1046" max="1047" width="9.140625" style="139"/>
    <col min="1048" max="1048" width="10.5703125" style="139" bestFit="1" customWidth="1"/>
    <col min="1049" max="1049" width="11.28515625" style="139" customWidth="1"/>
    <col min="1050" max="1280" width="9.140625" style="139"/>
    <col min="1281" max="1281" width="89" style="139" customWidth="1"/>
    <col min="1282" max="1282" width="19.42578125" style="139" customWidth="1"/>
    <col min="1283" max="1283" width="16.140625" style="139" customWidth="1"/>
    <col min="1284" max="1284" width="14.85546875" style="139" customWidth="1"/>
    <col min="1285" max="1285" width="12.140625" style="139" customWidth="1"/>
    <col min="1286" max="1286" width="11" style="139" customWidth="1"/>
    <col min="1287" max="1287" width="9.85546875" style="139" customWidth="1"/>
    <col min="1288" max="1288" width="17.140625" style="139" customWidth="1"/>
    <col min="1289" max="1289" width="10.42578125" style="139" customWidth="1"/>
    <col min="1290" max="1290" width="10.85546875" style="139" customWidth="1"/>
    <col min="1291" max="1291" width="12.7109375" style="139" customWidth="1"/>
    <col min="1292" max="1292" width="9.5703125" style="139" customWidth="1"/>
    <col min="1293" max="1293" width="12.85546875" style="139" customWidth="1"/>
    <col min="1294" max="1294" width="12.5703125" style="139" customWidth="1"/>
    <col min="1295" max="1295" width="11" style="139" customWidth="1"/>
    <col min="1296" max="1296" width="15.140625" style="139" customWidth="1"/>
    <col min="1297" max="1298" width="10.7109375" style="139" customWidth="1"/>
    <col min="1299" max="1299" width="9.140625" style="139"/>
    <col min="1300" max="1300" width="12.85546875" style="139" customWidth="1"/>
    <col min="1301" max="1301" width="23.42578125" style="139" customWidth="1"/>
    <col min="1302" max="1303" width="9.140625" style="139"/>
    <col min="1304" max="1304" width="10.5703125" style="139" bestFit="1" customWidth="1"/>
    <col min="1305" max="1305" width="11.28515625" style="139" customWidth="1"/>
    <col min="1306" max="1536" width="9.140625" style="139"/>
    <col min="1537" max="1537" width="89" style="139" customWidth="1"/>
    <col min="1538" max="1538" width="19.42578125" style="139" customWidth="1"/>
    <col min="1539" max="1539" width="16.140625" style="139" customWidth="1"/>
    <col min="1540" max="1540" width="14.85546875" style="139" customWidth="1"/>
    <col min="1541" max="1541" width="12.140625" style="139" customWidth="1"/>
    <col min="1542" max="1542" width="11" style="139" customWidth="1"/>
    <col min="1543" max="1543" width="9.85546875" style="139" customWidth="1"/>
    <col min="1544" max="1544" width="17.140625" style="139" customWidth="1"/>
    <col min="1545" max="1545" width="10.42578125" style="139" customWidth="1"/>
    <col min="1546" max="1546" width="10.85546875" style="139" customWidth="1"/>
    <col min="1547" max="1547" width="12.7109375" style="139" customWidth="1"/>
    <col min="1548" max="1548" width="9.5703125" style="139" customWidth="1"/>
    <col min="1549" max="1549" width="12.85546875" style="139" customWidth="1"/>
    <col min="1550" max="1550" width="12.5703125" style="139" customWidth="1"/>
    <col min="1551" max="1551" width="11" style="139" customWidth="1"/>
    <col min="1552" max="1552" width="15.140625" style="139" customWidth="1"/>
    <col min="1553" max="1554" width="10.7109375" style="139" customWidth="1"/>
    <col min="1555" max="1555" width="9.140625" style="139"/>
    <col min="1556" max="1556" width="12.85546875" style="139" customWidth="1"/>
    <col min="1557" max="1557" width="23.42578125" style="139" customWidth="1"/>
    <col min="1558" max="1559" width="9.140625" style="139"/>
    <col min="1560" max="1560" width="10.5703125" style="139" bestFit="1" customWidth="1"/>
    <col min="1561" max="1561" width="11.28515625" style="139" customWidth="1"/>
    <col min="1562" max="1792" width="9.140625" style="139"/>
    <col min="1793" max="1793" width="89" style="139" customWidth="1"/>
    <col min="1794" max="1794" width="19.42578125" style="139" customWidth="1"/>
    <col min="1795" max="1795" width="16.140625" style="139" customWidth="1"/>
    <col min="1796" max="1796" width="14.85546875" style="139" customWidth="1"/>
    <col min="1797" max="1797" width="12.140625" style="139" customWidth="1"/>
    <col min="1798" max="1798" width="11" style="139" customWidth="1"/>
    <col min="1799" max="1799" width="9.85546875" style="139" customWidth="1"/>
    <col min="1800" max="1800" width="17.140625" style="139" customWidth="1"/>
    <col min="1801" max="1801" width="10.42578125" style="139" customWidth="1"/>
    <col min="1802" max="1802" width="10.85546875" style="139" customWidth="1"/>
    <col min="1803" max="1803" width="12.7109375" style="139" customWidth="1"/>
    <col min="1804" max="1804" width="9.5703125" style="139" customWidth="1"/>
    <col min="1805" max="1805" width="12.85546875" style="139" customWidth="1"/>
    <col min="1806" max="1806" width="12.5703125" style="139" customWidth="1"/>
    <col min="1807" max="1807" width="11" style="139" customWidth="1"/>
    <col min="1808" max="1808" width="15.140625" style="139" customWidth="1"/>
    <col min="1809" max="1810" width="10.7109375" style="139" customWidth="1"/>
    <col min="1811" max="1811" width="9.140625" style="139"/>
    <col min="1812" max="1812" width="12.85546875" style="139" customWidth="1"/>
    <col min="1813" max="1813" width="23.42578125" style="139" customWidth="1"/>
    <col min="1814" max="1815" width="9.140625" style="139"/>
    <col min="1816" max="1816" width="10.5703125" style="139" bestFit="1" customWidth="1"/>
    <col min="1817" max="1817" width="11.28515625" style="139" customWidth="1"/>
    <col min="1818" max="2048" width="9.140625" style="139"/>
    <col min="2049" max="2049" width="89" style="139" customWidth="1"/>
    <col min="2050" max="2050" width="19.42578125" style="139" customWidth="1"/>
    <col min="2051" max="2051" width="16.140625" style="139" customWidth="1"/>
    <col min="2052" max="2052" width="14.85546875" style="139" customWidth="1"/>
    <col min="2053" max="2053" width="12.140625" style="139" customWidth="1"/>
    <col min="2054" max="2054" width="11" style="139" customWidth="1"/>
    <col min="2055" max="2055" width="9.85546875" style="139" customWidth="1"/>
    <col min="2056" max="2056" width="17.140625" style="139" customWidth="1"/>
    <col min="2057" max="2057" width="10.42578125" style="139" customWidth="1"/>
    <col min="2058" max="2058" width="10.85546875" style="139" customWidth="1"/>
    <col min="2059" max="2059" width="12.7109375" style="139" customWidth="1"/>
    <col min="2060" max="2060" width="9.5703125" style="139" customWidth="1"/>
    <col min="2061" max="2061" width="12.85546875" style="139" customWidth="1"/>
    <col min="2062" max="2062" width="12.5703125" style="139" customWidth="1"/>
    <col min="2063" max="2063" width="11" style="139" customWidth="1"/>
    <col min="2064" max="2064" width="15.140625" style="139" customWidth="1"/>
    <col min="2065" max="2066" width="10.7109375" style="139" customWidth="1"/>
    <col min="2067" max="2067" width="9.140625" style="139"/>
    <col min="2068" max="2068" width="12.85546875" style="139" customWidth="1"/>
    <col min="2069" max="2069" width="23.42578125" style="139" customWidth="1"/>
    <col min="2070" max="2071" width="9.140625" style="139"/>
    <col min="2072" max="2072" width="10.5703125" style="139" bestFit="1" customWidth="1"/>
    <col min="2073" max="2073" width="11.28515625" style="139" customWidth="1"/>
    <col min="2074" max="2304" width="9.140625" style="139"/>
    <col min="2305" max="2305" width="89" style="139" customWidth="1"/>
    <col min="2306" max="2306" width="19.42578125" style="139" customWidth="1"/>
    <col min="2307" max="2307" width="16.140625" style="139" customWidth="1"/>
    <col min="2308" max="2308" width="14.85546875" style="139" customWidth="1"/>
    <col min="2309" max="2309" width="12.140625" style="139" customWidth="1"/>
    <col min="2310" max="2310" width="11" style="139" customWidth="1"/>
    <col min="2311" max="2311" width="9.85546875" style="139" customWidth="1"/>
    <col min="2312" max="2312" width="17.140625" style="139" customWidth="1"/>
    <col min="2313" max="2313" width="10.42578125" style="139" customWidth="1"/>
    <col min="2314" max="2314" width="10.85546875" style="139" customWidth="1"/>
    <col min="2315" max="2315" width="12.7109375" style="139" customWidth="1"/>
    <col min="2316" max="2316" width="9.5703125" style="139" customWidth="1"/>
    <col min="2317" max="2317" width="12.85546875" style="139" customWidth="1"/>
    <col min="2318" max="2318" width="12.5703125" style="139" customWidth="1"/>
    <col min="2319" max="2319" width="11" style="139" customWidth="1"/>
    <col min="2320" max="2320" width="15.140625" style="139" customWidth="1"/>
    <col min="2321" max="2322" width="10.7109375" style="139" customWidth="1"/>
    <col min="2323" max="2323" width="9.140625" style="139"/>
    <col min="2324" max="2324" width="12.85546875" style="139" customWidth="1"/>
    <col min="2325" max="2325" width="23.42578125" style="139" customWidth="1"/>
    <col min="2326" max="2327" width="9.140625" style="139"/>
    <col min="2328" max="2328" width="10.5703125" style="139" bestFit="1" customWidth="1"/>
    <col min="2329" max="2329" width="11.28515625" style="139" customWidth="1"/>
    <col min="2330" max="2560" width="9.140625" style="139"/>
    <col min="2561" max="2561" width="89" style="139" customWidth="1"/>
    <col min="2562" max="2562" width="19.42578125" style="139" customWidth="1"/>
    <col min="2563" max="2563" width="16.140625" style="139" customWidth="1"/>
    <col min="2564" max="2564" width="14.85546875" style="139" customWidth="1"/>
    <col min="2565" max="2565" width="12.140625" style="139" customWidth="1"/>
    <col min="2566" max="2566" width="11" style="139" customWidth="1"/>
    <col min="2567" max="2567" width="9.85546875" style="139" customWidth="1"/>
    <col min="2568" max="2568" width="17.140625" style="139" customWidth="1"/>
    <col min="2569" max="2569" width="10.42578125" style="139" customWidth="1"/>
    <col min="2570" max="2570" width="10.85546875" style="139" customWidth="1"/>
    <col min="2571" max="2571" width="12.7109375" style="139" customWidth="1"/>
    <col min="2572" max="2572" width="9.5703125" style="139" customWidth="1"/>
    <col min="2573" max="2573" width="12.85546875" style="139" customWidth="1"/>
    <col min="2574" max="2574" width="12.5703125" style="139" customWidth="1"/>
    <col min="2575" max="2575" width="11" style="139" customWidth="1"/>
    <col min="2576" max="2576" width="15.140625" style="139" customWidth="1"/>
    <col min="2577" max="2578" width="10.7109375" style="139" customWidth="1"/>
    <col min="2579" max="2579" width="9.140625" style="139"/>
    <col min="2580" max="2580" width="12.85546875" style="139" customWidth="1"/>
    <col min="2581" max="2581" width="23.42578125" style="139" customWidth="1"/>
    <col min="2582" max="2583" width="9.140625" style="139"/>
    <col min="2584" max="2584" width="10.5703125" style="139" bestFit="1" customWidth="1"/>
    <col min="2585" max="2585" width="11.28515625" style="139" customWidth="1"/>
    <col min="2586" max="2816" width="9.140625" style="139"/>
    <col min="2817" max="2817" width="89" style="139" customWidth="1"/>
    <col min="2818" max="2818" width="19.42578125" style="139" customWidth="1"/>
    <col min="2819" max="2819" width="16.140625" style="139" customWidth="1"/>
    <col min="2820" max="2820" width="14.85546875" style="139" customWidth="1"/>
    <col min="2821" max="2821" width="12.140625" style="139" customWidth="1"/>
    <col min="2822" max="2822" width="11" style="139" customWidth="1"/>
    <col min="2823" max="2823" width="9.85546875" style="139" customWidth="1"/>
    <col min="2824" max="2824" width="17.140625" style="139" customWidth="1"/>
    <col min="2825" max="2825" width="10.42578125" style="139" customWidth="1"/>
    <col min="2826" max="2826" width="10.85546875" style="139" customWidth="1"/>
    <col min="2827" max="2827" width="12.7109375" style="139" customWidth="1"/>
    <col min="2828" max="2828" width="9.5703125" style="139" customWidth="1"/>
    <col min="2829" max="2829" width="12.85546875" style="139" customWidth="1"/>
    <col min="2830" max="2830" width="12.5703125" style="139" customWidth="1"/>
    <col min="2831" max="2831" width="11" style="139" customWidth="1"/>
    <col min="2832" max="2832" width="15.140625" style="139" customWidth="1"/>
    <col min="2833" max="2834" width="10.7109375" style="139" customWidth="1"/>
    <col min="2835" max="2835" width="9.140625" style="139"/>
    <col min="2836" max="2836" width="12.85546875" style="139" customWidth="1"/>
    <col min="2837" max="2837" width="23.42578125" style="139" customWidth="1"/>
    <col min="2838" max="2839" width="9.140625" style="139"/>
    <col min="2840" max="2840" width="10.5703125" style="139" bestFit="1" customWidth="1"/>
    <col min="2841" max="2841" width="11.28515625" style="139" customWidth="1"/>
    <col min="2842" max="3072" width="9.140625" style="139"/>
    <col min="3073" max="3073" width="89" style="139" customWidth="1"/>
    <col min="3074" max="3074" width="19.42578125" style="139" customWidth="1"/>
    <col min="3075" max="3075" width="16.140625" style="139" customWidth="1"/>
    <col min="3076" max="3076" width="14.85546875" style="139" customWidth="1"/>
    <col min="3077" max="3077" width="12.140625" style="139" customWidth="1"/>
    <col min="3078" max="3078" width="11" style="139" customWidth="1"/>
    <col min="3079" max="3079" width="9.85546875" style="139" customWidth="1"/>
    <col min="3080" max="3080" width="17.140625" style="139" customWidth="1"/>
    <col min="3081" max="3081" width="10.42578125" style="139" customWidth="1"/>
    <col min="3082" max="3082" width="10.85546875" style="139" customWidth="1"/>
    <col min="3083" max="3083" width="12.7109375" style="139" customWidth="1"/>
    <col min="3084" max="3084" width="9.5703125" style="139" customWidth="1"/>
    <col min="3085" max="3085" width="12.85546875" style="139" customWidth="1"/>
    <col min="3086" max="3086" width="12.5703125" style="139" customWidth="1"/>
    <col min="3087" max="3087" width="11" style="139" customWidth="1"/>
    <col min="3088" max="3088" width="15.140625" style="139" customWidth="1"/>
    <col min="3089" max="3090" width="10.7109375" style="139" customWidth="1"/>
    <col min="3091" max="3091" width="9.140625" style="139"/>
    <col min="3092" max="3092" width="12.85546875" style="139" customWidth="1"/>
    <col min="3093" max="3093" width="23.42578125" style="139" customWidth="1"/>
    <col min="3094" max="3095" width="9.140625" style="139"/>
    <col min="3096" max="3096" width="10.5703125" style="139" bestFit="1" customWidth="1"/>
    <col min="3097" max="3097" width="11.28515625" style="139" customWidth="1"/>
    <col min="3098" max="3328" width="9.140625" style="139"/>
    <col min="3329" max="3329" width="89" style="139" customWidth="1"/>
    <col min="3330" max="3330" width="19.42578125" style="139" customWidth="1"/>
    <col min="3331" max="3331" width="16.140625" style="139" customWidth="1"/>
    <col min="3332" max="3332" width="14.85546875" style="139" customWidth="1"/>
    <col min="3333" max="3333" width="12.140625" style="139" customWidth="1"/>
    <col min="3334" max="3334" width="11" style="139" customWidth="1"/>
    <col min="3335" max="3335" width="9.85546875" style="139" customWidth="1"/>
    <col min="3336" max="3336" width="17.140625" style="139" customWidth="1"/>
    <col min="3337" max="3337" width="10.42578125" style="139" customWidth="1"/>
    <col min="3338" max="3338" width="10.85546875" style="139" customWidth="1"/>
    <col min="3339" max="3339" width="12.7109375" style="139" customWidth="1"/>
    <col min="3340" max="3340" width="9.5703125" style="139" customWidth="1"/>
    <col min="3341" max="3341" width="12.85546875" style="139" customWidth="1"/>
    <col min="3342" max="3342" width="12.5703125" style="139" customWidth="1"/>
    <col min="3343" max="3343" width="11" style="139" customWidth="1"/>
    <col min="3344" max="3344" width="15.140625" style="139" customWidth="1"/>
    <col min="3345" max="3346" width="10.7109375" style="139" customWidth="1"/>
    <col min="3347" max="3347" width="9.140625" style="139"/>
    <col min="3348" max="3348" width="12.85546875" style="139" customWidth="1"/>
    <col min="3349" max="3349" width="23.42578125" style="139" customWidth="1"/>
    <col min="3350" max="3351" width="9.140625" style="139"/>
    <col min="3352" max="3352" width="10.5703125" style="139" bestFit="1" customWidth="1"/>
    <col min="3353" max="3353" width="11.28515625" style="139" customWidth="1"/>
    <col min="3354" max="3584" width="9.140625" style="139"/>
    <col min="3585" max="3585" width="89" style="139" customWidth="1"/>
    <col min="3586" max="3586" width="19.42578125" style="139" customWidth="1"/>
    <col min="3587" max="3587" width="16.140625" style="139" customWidth="1"/>
    <col min="3588" max="3588" width="14.85546875" style="139" customWidth="1"/>
    <col min="3589" max="3589" width="12.140625" style="139" customWidth="1"/>
    <col min="3590" max="3590" width="11" style="139" customWidth="1"/>
    <col min="3591" max="3591" width="9.85546875" style="139" customWidth="1"/>
    <col min="3592" max="3592" width="17.140625" style="139" customWidth="1"/>
    <col min="3593" max="3593" width="10.42578125" style="139" customWidth="1"/>
    <col min="3594" max="3594" width="10.85546875" style="139" customWidth="1"/>
    <col min="3595" max="3595" width="12.7109375" style="139" customWidth="1"/>
    <col min="3596" max="3596" width="9.5703125" style="139" customWidth="1"/>
    <col min="3597" max="3597" width="12.85546875" style="139" customWidth="1"/>
    <col min="3598" max="3598" width="12.5703125" style="139" customWidth="1"/>
    <col min="3599" max="3599" width="11" style="139" customWidth="1"/>
    <col min="3600" max="3600" width="15.140625" style="139" customWidth="1"/>
    <col min="3601" max="3602" width="10.7109375" style="139" customWidth="1"/>
    <col min="3603" max="3603" width="9.140625" style="139"/>
    <col min="3604" max="3604" width="12.85546875" style="139" customWidth="1"/>
    <col min="3605" max="3605" width="23.42578125" style="139" customWidth="1"/>
    <col min="3606" max="3607" width="9.140625" style="139"/>
    <col min="3608" max="3608" width="10.5703125" style="139" bestFit="1" customWidth="1"/>
    <col min="3609" max="3609" width="11.28515625" style="139" customWidth="1"/>
    <col min="3610" max="3840" width="9.140625" style="139"/>
    <col min="3841" max="3841" width="89" style="139" customWidth="1"/>
    <col min="3842" max="3842" width="19.42578125" style="139" customWidth="1"/>
    <col min="3843" max="3843" width="16.140625" style="139" customWidth="1"/>
    <col min="3844" max="3844" width="14.85546875" style="139" customWidth="1"/>
    <col min="3845" max="3845" width="12.140625" style="139" customWidth="1"/>
    <col min="3846" max="3846" width="11" style="139" customWidth="1"/>
    <col min="3847" max="3847" width="9.85546875" style="139" customWidth="1"/>
    <col min="3848" max="3848" width="17.140625" style="139" customWidth="1"/>
    <col min="3849" max="3849" width="10.42578125" style="139" customWidth="1"/>
    <col min="3850" max="3850" width="10.85546875" style="139" customWidth="1"/>
    <col min="3851" max="3851" width="12.7109375" style="139" customWidth="1"/>
    <col min="3852" max="3852" width="9.5703125" style="139" customWidth="1"/>
    <col min="3853" max="3853" width="12.85546875" style="139" customWidth="1"/>
    <col min="3854" max="3854" width="12.5703125" style="139" customWidth="1"/>
    <col min="3855" max="3855" width="11" style="139" customWidth="1"/>
    <col min="3856" max="3856" width="15.140625" style="139" customWidth="1"/>
    <col min="3857" max="3858" width="10.7109375" style="139" customWidth="1"/>
    <col min="3859" max="3859" width="9.140625" style="139"/>
    <col min="3860" max="3860" width="12.85546875" style="139" customWidth="1"/>
    <col min="3861" max="3861" width="23.42578125" style="139" customWidth="1"/>
    <col min="3862" max="3863" width="9.140625" style="139"/>
    <col min="3864" max="3864" width="10.5703125" style="139" bestFit="1" customWidth="1"/>
    <col min="3865" max="3865" width="11.28515625" style="139" customWidth="1"/>
    <col min="3866" max="4096" width="9.140625" style="139"/>
    <col min="4097" max="4097" width="89" style="139" customWidth="1"/>
    <col min="4098" max="4098" width="19.42578125" style="139" customWidth="1"/>
    <col min="4099" max="4099" width="16.140625" style="139" customWidth="1"/>
    <col min="4100" max="4100" width="14.85546875" style="139" customWidth="1"/>
    <col min="4101" max="4101" width="12.140625" style="139" customWidth="1"/>
    <col min="4102" max="4102" width="11" style="139" customWidth="1"/>
    <col min="4103" max="4103" width="9.85546875" style="139" customWidth="1"/>
    <col min="4104" max="4104" width="17.140625" style="139" customWidth="1"/>
    <col min="4105" max="4105" width="10.42578125" style="139" customWidth="1"/>
    <col min="4106" max="4106" width="10.85546875" style="139" customWidth="1"/>
    <col min="4107" max="4107" width="12.7109375" style="139" customWidth="1"/>
    <col min="4108" max="4108" width="9.5703125" style="139" customWidth="1"/>
    <col min="4109" max="4109" width="12.85546875" style="139" customWidth="1"/>
    <col min="4110" max="4110" width="12.5703125" style="139" customWidth="1"/>
    <col min="4111" max="4111" width="11" style="139" customWidth="1"/>
    <col min="4112" max="4112" width="15.140625" style="139" customWidth="1"/>
    <col min="4113" max="4114" width="10.7109375" style="139" customWidth="1"/>
    <col min="4115" max="4115" width="9.140625" style="139"/>
    <col min="4116" max="4116" width="12.85546875" style="139" customWidth="1"/>
    <col min="4117" max="4117" width="23.42578125" style="139" customWidth="1"/>
    <col min="4118" max="4119" width="9.140625" style="139"/>
    <col min="4120" max="4120" width="10.5703125" style="139" bestFit="1" customWidth="1"/>
    <col min="4121" max="4121" width="11.28515625" style="139" customWidth="1"/>
    <col min="4122" max="4352" width="9.140625" style="139"/>
    <col min="4353" max="4353" width="89" style="139" customWidth="1"/>
    <col min="4354" max="4354" width="19.42578125" style="139" customWidth="1"/>
    <col min="4355" max="4355" width="16.140625" style="139" customWidth="1"/>
    <col min="4356" max="4356" width="14.85546875" style="139" customWidth="1"/>
    <col min="4357" max="4357" width="12.140625" style="139" customWidth="1"/>
    <col min="4358" max="4358" width="11" style="139" customWidth="1"/>
    <col min="4359" max="4359" width="9.85546875" style="139" customWidth="1"/>
    <col min="4360" max="4360" width="17.140625" style="139" customWidth="1"/>
    <col min="4361" max="4361" width="10.42578125" style="139" customWidth="1"/>
    <col min="4362" max="4362" width="10.85546875" style="139" customWidth="1"/>
    <col min="4363" max="4363" width="12.7109375" style="139" customWidth="1"/>
    <col min="4364" max="4364" width="9.5703125" style="139" customWidth="1"/>
    <col min="4365" max="4365" width="12.85546875" style="139" customWidth="1"/>
    <col min="4366" max="4366" width="12.5703125" style="139" customWidth="1"/>
    <col min="4367" max="4367" width="11" style="139" customWidth="1"/>
    <col min="4368" max="4368" width="15.140625" style="139" customWidth="1"/>
    <col min="4369" max="4370" width="10.7109375" style="139" customWidth="1"/>
    <col min="4371" max="4371" width="9.140625" style="139"/>
    <col min="4372" max="4372" width="12.85546875" style="139" customWidth="1"/>
    <col min="4373" max="4373" width="23.42578125" style="139" customWidth="1"/>
    <col min="4374" max="4375" width="9.140625" style="139"/>
    <col min="4376" max="4376" width="10.5703125" style="139" bestFit="1" customWidth="1"/>
    <col min="4377" max="4377" width="11.28515625" style="139" customWidth="1"/>
    <col min="4378" max="4608" width="9.140625" style="139"/>
    <col min="4609" max="4609" width="89" style="139" customWidth="1"/>
    <col min="4610" max="4610" width="19.42578125" style="139" customWidth="1"/>
    <col min="4611" max="4611" width="16.140625" style="139" customWidth="1"/>
    <col min="4612" max="4612" width="14.85546875" style="139" customWidth="1"/>
    <col min="4613" max="4613" width="12.140625" style="139" customWidth="1"/>
    <col min="4614" max="4614" width="11" style="139" customWidth="1"/>
    <col min="4615" max="4615" width="9.85546875" style="139" customWidth="1"/>
    <col min="4616" max="4616" width="17.140625" style="139" customWidth="1"/>
    <col min="4617" max="4617" width="10.42578125" style="139" customWidth="1"/>
    <col min="4618" max="4618" width="10.85546875" style="139" customWidth="1"/>
    <col min="4619" max="4619" width="12.7109375" style="139" customWidth="1"/>
    <col min="4620" max="4620" width="9.5703125" style="139" customWidth="1"/>
    <col min="4621" max="4621" width="12.85546875" style="139" customWidth="1"/>
    <col min="4622" max="4622" width="12.5703125" style="139" customWidth="1"/>
    <col min="4623" max="4623" width="11" style="139" customWidth="1"/>
    <col min="4624" max="4624" width="15.140625" style="139" customWidth="1"/>
    <col min="4625" max="4626" width="10.7109375" style="139" customWidth="1"/>
    <col min="4627" max="4627" width="9.140625" style="139"/>
    <col min="4628" max="4628" width="12.85546875" style="139" customWidth="1"/>
    <col min="4629" max="4629" width="23.42578125" style="139" customWidth="1"/>
    <col min="4630" max="4631" width="9.140625" style="139"/>
    <col min="4632" max="4632" width="10.5703125" style="139" bestFit="1" customWidth="1"/>
    <col min="4633" max="4633" width="11.28515625" style="139" customWidth="1"/>
    <col min="4634" max="4864" width="9.140625" style="139"/>
    <col min="4865" max="4865" width="89" style="139" customWidth="1"/>
    <col min="4866" max="4866" width="19.42578125" style="139" customWidth="1"/>
    <col min="4867" max="4867" width="16.140625" style="139" customWidth="1"/>
    <col min="4868" max="4868" width="14.85546875" style="139" customWidth="1"/>
    <col min="4869" max="4869" width="12.140625" style="139" customWidth="1"/>
    <col min="4870" max="4870" width="11" style="139" customWidth="1"/>
    <col min="4871" max="4871" width="9.85546875" style="139" customWidth="1"/>
    <col min="4872" max="4872" width="17.140625" style="139" customWidth="1"/>
    <col min="4873" max="4873" width="10.42578125" style="139" customWidth="1"/>
    <col min="4874" max="4874" width="10.85546875" style="139" customWidth="1"/>
    <col min="4875" max="4875" width="12.7109375" style="139" customWidth="1"/>
    <col min="4876" max="4876" width="9.5703125" style="139" customWidth="1"/>
    <col min="4877" max="4877" width="12.85546875" style="139" customWidth="1"/>
    <col min="4878" max="4878" width="12.5703125" style="139" customWidth="1"/>
    <col min="4879" max="4879" width="11" style="139" customWidth="1"/>
    <col min="4880" max="4880" width="15.140625" style="139" customWidth="1"/>
    <col min="4881" max="4882" width="10.7109375" style="139" customWidth="1"/>
    <col min="4883" max="4883" width="9.140625" style="139"/>
    <col min="4884" max="4884" width="12.85546875" style="139" customWidth="1"/>
    <col min="4885" max="4885" width="23.42578125" style="139" customWidth="1"/>
    <col min="4886" max="4887" width="9.140625" style="139"/>
    <col min="4888" max="4888" width="10.5703125" style="139" bestFit="1" customWidth="1"/>
    <col min="4889" max="4889" width="11.28515625" style="139" customWidth="1"/>
    <col min="4890" max="5120" width="9.140625" style="139"/>
    <col min="5121" max="5121" width="89" style="139" customWidth="1"/>
    <col min="5122" max="5122" width="19.42578125" style="139" customWidth="1"/>
    <col min="5123" max="5123" width="16.140625" style="139" customWidth="1"/>
    <col min="5124" max="5124" width="14.85546875" style="139" customWidth="1"/>
    <col min="5125" max="5125" width="12.140625" style="139" customWidth="1"/>
    <col min="5126" max="5126" width="11" style="139" customWidth="1"/>
    <col min="5127" max="5127" width="9.85546875" style="139" customWidth="1"/>
    <col min="5128" max="5128" width="17.140625" style="139" customWidth="1"/>
    <col min="5129" max="5129" width="10.42578125" style="139" customWidth="1"/>
    <col min="5130" max="5130" width="10.85546875" style="139" customWidth="1"/>
    <col min="5131" max="5131" width="12.7109375" style="139" customWidth="1"/>
    <col min="5132" max="5132" width="9.5703125" style="139" customWidth="1"/>
    <col min="5133" max="5133" width="12.85546875" style="139" customWidth="1"/>
    <col min="5134" max="5134" width="12.5703125" style="139" customWidth="1"/>
    <col min="5135" max="5135" width="11" style="139" customWidth="1"/>
    <col min="5136" max="5136" width="15.140625" style="139" customWidth="1"/>
    <col min="5137" max="5138" width="10.7109375" style="139" customWidth="1"/>
    <col min="5139" max="5139" width="9.140625" style="139"/>
    <col min="5140" max="5140" width="12.85546875" style="139" customWidth="1"/>
    <col min="5141" max="5141" width="23.42578125" style="139" customWidth="1"/>
    <col min="5142" max="5143" width="9.140625" style="139"/>
    <col min="5144" max="5144" width="10.5703125" style="139" bestFit="1" customWidth="1"/>
    <col min="5145" max="5145" width="11.28515625" style="139" customWidth="1"/>
    <col min="5146" max="5376" width="9.140625" style="139"/>
    <col min="5377" max="5377" width="89" style="139" customWidth="1"/>
    <col min="5378" max="5378" width="19.42578125" style="139" customWidth="1"/>
    <col min="5379" max="5379" width="16.140625" style="139" customWidth="1"/>
    <col min="5380" max="5380" width="14.85546875" style="139" customWidth="1"/>
    <col min="5381" max="5381" width="12.140625" style="139" customWidth="1"/>
    <col min="5382" max="5382" width="11" style="139" customWidth="1"/>
    <col min="5383" max="5383" width="9.85546875" style="139" customWidth="1"/>
    <col min="5384" max="5384" width="17.140625" style="139" customWidth="1"/>
    <col min="5385" max="5385" width="10.42578125" style="139" customWidth="1"/>
    <col min="5386" max="5386" width="10.85546875" style="139" customWidth="1"/>
    <col min="5387" max="5387" width="12.7109375" style="139" customWidth="1"/>
    <col min="5388" max="5388" width="9.5703125" style="139" customWidth="1"/>
    <col min="5389" max="5389" width="12.85546875" style="139" customWidth="1"/>
    <col min="5390" max="5390" width="12.5703125" style="139" customWidth="1"/>
    <col min="5391" max="5391" width="11" style="139" customWidth="1"/>
    <col min="5392" max="5392" width="15.140625" style="139" customWidth="1"/>
    <col min="5393" max="5394" width="10.7109375" style="139" customWidth="1"/>
    <col min="5395" max="5395" width="9.140625" style="139"/>
    <col min="5396" max="5396" width="12.85546875" style="139" customWidth="1"/>
    <col min="5397" max="5397" width="23.42578125" style="139" customWidth="1"/>
    <col min="5398" max="5399" width="9.140625" style="139"/>
    <col min="5400" max="5400" width="10.5703125" style="139" bestFit="1" customWidth="1"/>
    <col min="5401" max="5401" width="11.28515625" style="139" customWidth="1"/>
    <col min="5402" max="5632" width="9.140625" style="139"/>
    <col min="5633" max="5633" width="89" style="139" customWidth="1"/>
    <col min="5634" max="5634" width="19.42578125" style="139" customWidth="1"/>
    <col min="5635" max="5635" width="16.140625" style="139" customWidth="1"/>
    <col min="5636" max="5636" width="14.85546875" style="139" customWidth="1"/>
    <col min="5637" max="5637" width="12.140625" style="139" customWidth="1"/>
    <col min="5638" max="5638" width="11" style="139" customWidth="1"/>
    <col min="5639" max="5639" width="9.85546875" style="139" customWidth="1"/>
    <col min="5640" max="5640" width="17.140625" style="139" customWidth="1"/>
    <col min="5641" max="5641" width="10.42578125" style="139" customWidth="1"/>
    <col min="5642" max="5642" width="10.85546875" style="139" customWidth="1"/>
    <col min="5643" max="5643" width="12.7109375" style="139" customWidth="1"/>
    <col min="5644" max="5644" width="9.5703125" style="139" customWidth="1"/>
    <col min="5645" max="5645" width="12.85546875" style="139" customWidth="1"/>
    <col min="5646" max="5646" width="12.5703125" style="139" customWidth="1"/>
    <col min="5647" max="5647" width="11" style="139" customWidth="1"/>
    <col min="5648" max="5648" width="15.140625" style="139" customWidth="1"/>
    <col min="5649" max="5650" width="10.7109375" style="139" customWidth="1"/>
    <col min="5651" max="5651" width="9.140625" style="139"/>
    <col min="5652" max="5652" width="12.85546875" style="139" customWidth="1"/>
    <col min="5653" max="5653" width="23.42578125" style="139" customWidth="1"/>
    <col min="5654" max="5655" width="9.140625" style="139"/>
    <col min="5656" max="5656" width="10.5703125" style="139" bestFit="1" customWidth="1"/>
    <col min="5657" max="5657" width="11.28515625" style="139" customWidth="1"/>
    <col min="5658" max="5888" width="9.140625" style="139"/>
    <col min="5889" max="5889" width="89" style="139" customWidth="1"/>
    <col min="5890" max="5890" width="19.42578125" style="139" customWidth="1"/>
    <col min="5891" max="5891" width="16.140625" style="139" customWidth="1"/>
    <col min="5892" max="5892" width="14.85546875" style="139" customWidth="1"/>
    <col min="5893" max="5893" width="12.140625" style="139" customWidth="1"/>
    <col min="5894" max="5894" width="11" style="139" customWidth="1"/>
    <col min="5895" max="5895" width="9.85546875" style="139" customWidth="1"/>
    <col min="5896" max="5896" width="17.140625" style="139" customWidth="1"/>
    <col min="5897" max="5897" width="10.42578125" style="139" customWidth="1"/>
    <col min="5898" max="5898" width="10.85546875" style="139" customWidth="1"/>
    <col min="5899" max="5899" width="12.7109375" style="139" customWidth="1"/>
    <col min="5900" max="5900" width="9.5703125" style="139" customWidth="1"/>
    <col min="5901" max="5901" width="12.85546875" style="139" customWidth="1"/>
    <col min="5902" max="5902" width="12.5703125" style="139" customWidth="1"/>
    <col min="5903" max="5903" width="11" style="139" customWidth="1"/>
    <col min="5904" max="5904" width="15.140625" style="139" customWidth="1"/>
    <col min="5905" max="5906" width="10.7109375" style="139" customWidth="1"/>
    <col min="5907" max="5907" width="9.140625" style="139"/>
    <col min="5908" max="5908" width="12.85546875" style="139" customWidth="1"/>
    <col min="5909" max="5909" width="23.42578125" style="139" customWidth="1"/>
    <col min="5910" max="5911" width="9.140625" style="139"/>
    <col min="5912" max="5912" width="10.5703125" style="139" bestFit="1" customWidth="1"/>
    <col min="5913" max="5913" width="11.28515625" style="139" customWidth="1"/>
    <col min="5914" max="6144" width="9.140625" style="139"/>
    <col min="6145" max="6145" width="89" style="139" customWidth="1"/>
    <col min="6146" max="6146" width="19.42578125" style="139" customWidth="1"/>
    <col min="6147" max="6147" width="16.140625" style="139" customWidth="1"/>
    <col min="6148" max="6148" width="14.85546875" style="139" customWidth="1"/>
    <col min="6149" max="6149" width="12.140625" style="139" customWidth="1"/>
    <col min="6150" max="6150" width="11" style="139" customWidth="1"/>
    <col min="6151" max="6151" width="9.85546875" style="139" customWidth="1"/>
    <col min="6152" max="6152" width="17.140625" style="139" customWidth="1"/>
    <col min="6153" max="6153" width="10.42578125" style="139" customWidth="1"/>
    <col min="6154" max="6154" width="10.85546875" style="139" customWidth="1"/>
    <col min="6155" max="6155" width="12.7109375" style="139" customWidth="1"/>
    <col min="6156" max="6156" width="9.5703125" style="139" customWidth="1"/>
    <col min="6157" max="6157" width="12.85546875" style="139" customWidth="1"/>
    <col min="6158" max="6158" width="12.5703125" style="139" customWidth="1"/>
    <col min="6159" max="6159" width="11" style="139" customWidth="1"/>
    <col min="6160" max="6160" width="15.140625" style="139" customWidth="1"/>
    <col min="6161" max="6162" width="10.7109375" style="139" customWidth="1"/>
    <col min="6163" max="6163" width="9.140625" style="139"/>
    <col min="6164" max="6164" width="12.85546875" style="139" customWidth="1"/>
    <col min="6165" max="6165" width="23.42578125" style="139" customWidth="1"/>
    <col min="6166" max="6167" width="9.140625" style="139"/>
    <col min="6168" max="6168" width="10.5703125" style="139" bestFit="1" customWidth="1"/>
    <col min="6169" max="6169" width="11.28515625" style="139" customWidth="1"/>
    <col min="6170" max="6400" width="9.140625" style="139"/>
    <col min="6401" max="6401" width="89" style="139" customWidth="1"/>
    <col min="6402" max="6402" width="19.42578125" style="139" customWidth="1"/>
    <col min="6403" max="6403" width="16.140625" style="139" customWidth="1"/>
    <col min="6404" max="6404" width="14.85546875" style="139" customWidth="1"/>
    <col min="6405" max="6405" width="12.140625" style="139" customWidth="1"/>
    <col min="6406" max="6406" width="11" style="139" customWidth="1"/>
    <col min="6407" max="6407" width="9.85546875" style="139" customWidth="1"/>
    <col min="6408" max="6408" width="17.140625" style="139" customWidth="1"/>
    <col min="6409" max="6409" width="10.42578125" style="139" customWidth="1"/>
    <col min="6410" max="6410" width="10.85546875" style="139" customWidth="1"/>
    <col min="6411" max="6411" width="12.7109375" style="139" customWidth="1"/>
    <col min="6412" max="6412" width="9.5703125" style="139" customWidth="1"/>
    <col min="6413" max="6413" width="12.85546875" style="139" customWidth="1"/>
    <col min="6414" max="6414" width="12.5703125" style="139" customWidth="1"/>
    <col min="6415" max="6415" width="11" style="139" customWidth="1"/>
    <col min="6416" max="6416" width="15.140625" style="139" customWidth="1"/>
    <col min="6417" max="6418" width="10.7109375" style="139" customWidth="1"/>
    <col min="6419" max="6419" width="9.140625" style="139"/>
    <col min="6420" max="6420" width="12.85546875" style="139" customWidth="1"/>
    <col min="6421" max="6421" width="23.42578125" style="139" customWidth="1"/>
    <col min="6422" max="6423" width="9.140625" style="139"/>
    <col min="6424" max="6424" width="10.5703125" style="139" bestFit="1" customWidth="1"/>
    <col min="6425" max="6425" width="11.28515625" style="139" customWidth="1"/>
    <col min="6426" max="6656" width="9.140625" style="139"/>
    <col min="6657" max="6657" width="89" style="139" customWidth="1"/>
    <col min="6658" max="6658" width="19.42578125" style="139" customWidth="1"/>
    <col min="6659" max="6659" width="16.140625" style="139" customWidth="1"/>
    <col min="6660" max="6660" width="14.85546875" style="139" customWidth="1"/>
    <col min="6661" max="6661" width="12.140625" style="139" customWidth="1"/>
    <col min="6662" max="6662" width="11" style="139" customWidth="1"/>
    <col min="6663" max="6663" width="9.85546875" style="139" customWidth="1"/>
    <col min="6664" max="6664" width="17.140625" style="139" customWidth="1"/>
    <col min="6665" max="6665" width="10.42578125" style="139" customWidth="1"/>
    <col min="6666" max="6666" width="10.85546875" style="139" customWidth="1"/>
    <col min="6667" max="6667" width="12.7109375" style="139" customWidth="1"/>
    <col min="6668" max="6668" width="9.5703125" style="139" customWidth="1"/>
    <col min="6669" max="6669" width="12.85546875" style="139" customWidth="1"/>
    <col min="6670" max="6670" width="12.5703125" style="139" customWidth="1"/>
    <col min="6671" max="6671" width="11" style="139" customWidth="1"/>
    <col min="6672" max="6672" width="15.140625" style="139" customWidth="1"/>
    <col min="6673" max="6674" width="10.7109375" style="139" customWidth="1"/>
    <col min="6675" max="6675" width="9.140625" style="139"/>
    <col min="6676" max="6676" width="12.85546875" style="139" customWidth="1"/>
    <col min="6677" max="6677" width="23.42578125" style="139" customWidth="1"/>
    <col min="6678" max="6679" width="9.140625" style="139"/>
    <col min="6680" max="6680" width="10.5703125" style="139" bestFit="1" customWidth="1"/>
    <col min="6681" max="6681" width="11.28515625" style="139" customWidth="1"/>
    <col min="6682" max="6912" width="9.140625" style="139"/>
    <col min="6913" max="6913" width="89" style="139" customWidth="1"/>
    <col min="6914" max="6914" width="19.42578125" style="139" customWidth="1"/>
    <col min="6915" max="6915" width="16.140625" style="139" customWidth="1"/>
    <col min="6916" max="6916" width="14.85546875" style="139" customWidth="1"/>
    <col min="6917" max="6917" width="12.140625" style="139" customWidth="1"/>
    <col min="6918" max="6918" width="11" style="139" customWidth="1"/>
    <col min="6919" max="6919" width="9.85546875" style="139" customWidth="1"/>
    <col min="6920" max="6920" width="17.140625" style="139" customWidth="1"/>
    <col min="6921" max="6921" width="10.42578125" style="139" customWidth="1"/>
    <col min="6922" max="6922" width="10.85546875" style="139" customWidth="1"/>
    <col min="6923" max="6923" width="12.7109375" style="139" customWidth="1"/>
    <col min="6924" max="6924" width="9.5703125" style="139" customWidth="1"/>
    <col min="6925" max="6925" width="12.85546875" style="139" customWidth="1"/>
    <col min="6926" max="6926" width="12.5703125" style="139" customWidth="1"/>
    <col min="6927" max="6927" width="11" style="139" customWidth="1"/>
    <col min="6928" max="6928" width="15.140625" style="139" customWidth="1"/>
    <col min="6929" max="6930" width="10.7109375" style="139" customWidth="1"/>
    <col min="6931" max="6931" width="9.140625" style="139"/>
    <col min="6932" max="6932" width="12.85546875" style="139" customWidth="1"/>
    <col min="6933" max="6933" width="23.42578125" style="139" customWidth="1"/>
    <col min="6934" max="6935" width="9.140625" style="139"/>
    <col min="6936" max="6936" width="10.5703125" style="139" bestFit="1" customWidth="1"/>
    <col min="6937" max="6937" width="11.28515625" style="139" customWidth="1"/>
    <col min="6938" max="7168" width="9.140625" style="139"/>
    <col min="7169" max="7169" width="89" style="139" customWidth="1"/>
    <col min="7170" max="7170" width="19.42578125" style="139" customWidth="1"/>
    <col min="7171" max="7171" width="16.140625" style="139" customWidth="1"/>
    <col min="7172" max="7172" width="14.85546875" style="139" customWidth="1"/>
    <col min="7173" max="7173" width="12.140625" style="139" customWidth="1"/>
    <col min="7174" max="7174" width="11" style="139" customWidth="1"/>
    <col min="7175" max="7175" width="9.85546875" style="139" customWidth="1"/>
    <col min="7176" max="7176" width="17.140625" style="139" customWidth="1"/>
    <col min="7177" max="7177" width="10.42578125" style="139" customWidth="1"/>
    <col min="7178" max="7178" width="10.85546875" style="139" customWidth="1"/>
    <col min="7179" max="7179" width="12.7109375" style="139" customWidth="1"/>
    <col min="7180" max="7180" width="9.5703125" style="139" customWidth="1"/>
    <col min="7181" max="7181" width="12.85546875" style="139" customWidth="1"/>
    <col min="7182" max="7182" width="12.5703125" style="139" customWidth="1"/>
    <col min="7183" max="7183" width="11" style="139" customWidth="1"/>
    <col min="7184" max="7184" width="15.140625" style="139" customWidth="1"/>
    <col min="7185" max="7186" width="10.7109375" style="139" customWidth="1"/>
    <col min="7187" max="7187" width="9.140625" style="139"/>
    <col min="7188" max="7188" width="12.85546875" style="139" customWidth="1"/>
    <col min="7189" max="7189" width="23.42578125" style="139" customWidth="1"/>
    <col min="7190" max="7191" width="9.140625" style="139"/>
    <col min="7192" max="7192" width="10.5703125" style="139" bestFit="1" customWidth="1"/>
    <col min="7193" max="7193" width="11.28515625" style="139" customWidth="1"/>
    <col min="7194" max="7424" width="9.140625" style="139"/>
    <col min="7425" max="7425" width="89" style="139" customWidth="1"/>
    <col min="7426" max="7426" width="19.42578125" style="139" customWidth="1"/>
    <col min="7427" max="7427" width="16.140625" style="139" customWidth="1"/>
    <col min="7428" max="7428" width="14.85546875" style="139" customWidth="1"/>
    <col min="7429" max="7429" width="12.140625" style="139" customWidth="1"/>
    <col min="7430" max="7430" width="11" style="139" customWidth="1"/>
    <col min="7431" max="7431" width="9.85546875" style="139" customWidth="1"/>
    <col min="7432" max="7432" width="17.140625" style="139" customWidth="1"/>
    <col min="7433" max="7433" width="10.42578125" style="139" customWidth="1"/>
    <col min="7434" max="7434" width="10.85546875" style="139" customWidth="1"/>
    <col min="7435" max="7435" width="12.7109375" style="139" customWidth="1"/>
    <col min="7436" max="7436" width="9.5703125" style="139" customWidth="1"/>
    <col min="7437" max="7437" width="12.85546875" style="139" customWidth="1"/>
    <col min="7438" max="7438" width="12.5703125" style="139" customWidth="1"/>
    <col min="7439" max="7439" width="11" style="139" customWidth="1"/>
    <col min="7440" max="7440" width="15.140625" style="139" customWidth="1"/>
    <col min="7441" max="7442" width="10.7109375" style="139" customWidth="1"/>
    <col min="7443" max="7443" width="9.140625" style="139"/>
    <col min="7444" max="7444" width="12.85546875" style="139" customWidth="1"/>
    <col min="7445" max="7445" width="23.42578125" style="139" customWidth="1"/>
    <col min="7446" max="7447" width="9.140625" style="139"/>
    <col min="7448" max="7448" width="10.5703125" style="139" bestFit="1" customWidth="1"/>
    <col min="7449" max="7449" width="11.28515625" style="139" customWidth="1"/>
    <col min="7450" max="7680" width="9.140625" style="139"/>
    <col min="7681" max="7681" width="89" style="139" customWidth="1"/>
    <col min="7682" max="7682" width="19.42578125" style="139" customWidth="1"/>
    <col min="7683" max="7683" width="16.140625" style="139" customWidth="1"/>
    <col min="7684" max="7684" width="14.85546875" style="139" customWidth="1"/>
    <col min="7685" max="7685" width="12.140625" style="139" customWidth="1"/>
    <col min="7686" max="7686" width="11" style="139" customWidth="1"/>
    <col min="7687" max="7687" width="9.85546875" style="139" customWidth="1"/>
    <col min="7688" max="7688" width="17.140625" style="139" customWidth="1"/>
    <col min="7689" max="7689" width="10.42578125" style="139" customWidth="1"/>
    <col min="7690" max="7690" width="10.85546875" style="139" customWidth="1"/>
    <col min="7691" max="7691" width="12.7109375" style="139" customWidth="1"/>
    <col min="7692" max="7692" width="9.5703125" style="139" customWidth="1"/>
    <col min="7693" max="7693" width="12.85546875" style="139" customWidth="1"/>
    <col min="7694" max="7694" width="12.5703125" style="139" customWidth="1"/>
    <col min="7695" max="7695" width="11" style="139" customWidth="1"/>
    <col min="7696" max="7696" width="15.140625" style="139" customWidth="1"/>
    <col min="7697" max="7698" width="10.7109375" style="139" customWidth="1"/>
    <col min="7699" max="7699" width="9.140625" style="139"/>
    <col min="7700" max="7700" width="12.85546875" style="139" customWidth="1"/>
    <col min="7701" max="7701" width="23.42578125" style="139" customWidth="1"/>
    <col min="7702" max="7703" width="9.140625" style="139"/>
    <col min="7704" max="7704" width="10.5703125" style="139" bestFit="1" customWidth="1"/>
    <col min="7705" max="7705" width="11.28515625" style="139" customWidth="1"/>
    <col min="7706" max="7936" width="9.140625" style="139"/>
    <col min="7937" max="7937" width="89" style="139" customWidth="1"/>
    <col min="7938" max="7938" width="19.42578125" style="139" customWidth="1"/>
    <col min="7939" max="7939" width="16.140625" style="139" customWidth="1"/>
    <col min="7940" max="7940" width="14.85546875" style="139" customWidth="1"/>
    <col min="7941" max="7941" width="12.140625" style="139" customWidth="1"/>
    <col min="7942" max="7942" width="11" style="139" customWidth="1"/>
    <col min="7943" max="7943" width="9.85546875" style="139" customWidth="1"/>
    <col min="7944" max="7944" width="17.140625" style="139" customWidth="1"/>
    <col min="7945" max="7945" width="10.42578125" style="139" customWidth="1"/>
    <col min="7946" max="7946" width="10.85546875" style="139" customWidth="1"/>
    <col min="7947" max="7947" width="12.7109375" style="139" customWidth="1"/>
    <col min="7948" max="7948" width="9.5703125" style="139" customWidth="1"/>
    <col min="7949" max="7949" width="12.85546875" style="139" customWidth="1"/>
    <col min="7950" max="7950" width="12.5703125" style="139" customWidth="1"/>
    <col min="7951" max="7951" width="11" style="139" customWidth="1"/>
    <col min="7952" max="7952" width="15.140625" style="139" customWidth="1"/>
    <col min="7953" max="7954" width="10.7109375" style="139" customWidth="1"/>
    <col min="7955" max="7955" width="9.140625" style="139"/>
    <col min="7956" max="7956" width="12.85546875" style="139" customWidth="1"/>
    <col min="7957" max="7957" width="23.42578125" style="139" customWidth="1"/>
    <col min="7958" max="7959" width="9.140625" style="139"/>
    <col min="7960" max="7960" width="10.5703125" style="139" bestFit="1" customWidth="1"/>
    <col min="7961" max="7961" width="11.28515625" style="139" customWidth="1"/>
    <col min="7962" max="8192" width="9.140625" style="139"/>
    <col min="8193" max="8193" width="89" style="139" customWidth="1"/>
    <col min="8194" max="8194" width="19.42578125" style="139" customWidth="1"/>
    <col min="8195" max="8195" width="16.140625" style="139" customWidth="1"/>
    <col min="8196" max="8196" width="14.85546875" style="139" customWidth="1"/>
    <col min="8197" max="8197" width="12.140625" style="139" customWidth="1"/>
    <col min="8198" max="8198" width="11" style="139" customWidth="1"/>
    <col min="8199" max="8199" width="9.85546875" style="139" customWidth="1"/>
    <col min="8200" max="8200" width="17.140625" style="139" customWidth="1"/>
    <col min="8201" max="8201" width="10.42578125" style="139" customWidth="1"/>
    <col min="8202" max="8202" width="10.85546875" style="139" customWidth="1"/>
    <col min="8203" max="8203" width="12.7109375" style="139" customWidth="1"/>
    <col min="8204" max="8204" width="9.5703125" style="139" customWidth="1"/>
    <col min="8205" max="8205" width="12.85546875" style="139" customWidth="1"/>
    <col min="8206" max="8206" width="12.5703125" style="139" customWidth="1"/>
    <col min="8207" max="8207" width="11" style="139" customWidth="1"/>
    <col min="8208" max="8208" width="15.140625" style="139" customWidth="1"/>
    <col min="8209" max="8210" width="10.7109375" style="139" customWidth="1"/>
    <col min="8211" max="8211" width="9.140625" style="139"/>
    <col min="8212" max="8212" width="12.85546875" style="139" customWidth="1"/>
    <col min="8213" max="8213" width="23.42578125" style="139" customWidth="1"/>
    <col min="8214" max="8215" width="9.140625" style="139"/>
    <col min="8216" max="8216" width="10.5703125" style="139" bestFit="1" customWidth="1"/>
    <col min="8217" max="8217" width="11.28515625" style="139" customWidth="1"/>
    <col min="8218" max="8448" width="9.140625" style="139"/>
    <col min="8449" max="8449" width="89" style="139" customWidth="1"/>
    <col min="8450" max="8450" width="19.42578125" style="139" customWidth="1"/>
    <col min="8451" max="8451" width="16.140625" style="139" customWidth="1"/>
    <col min="8452" max="8452" width="14.85546875" style="139" customWidth="1"/>
    <col min="8453" max="8453" width="12.140625" style="139" customWidth="1"/>
    <col min="8454" max="8454" width="11" style="139" customWidth="1"/>
    <col min="8455" max="8455" width="9.85546875" style="139" customWidth="1"/>
    <col min="8456" max="8456" width="17.140625" style="139" customWidth="1"/>
    <col min="8457" max="8457" width="10.42578125" style="139" customWidth="1"/>
    <col min="8458" max="8458" width="10.85546875" style="139" customWidth="1"/>
    <col min="8459" max="8459" width="12.7109375" style="139" customWidth="1"/>
    <col min="8460" max="8460" width="9.5703125" style="139" customWidth="1"/>
    <col min="8461" max="8461" width="12.85546875" style="139" customWidth="1"/>
    <col min="8462" max="8462" width="12.5703125" style="139" customWidth="1"/>
    <col min="8463" max="8463" width="11" style="139" customWidth="1"/>
    <col min="8464" max="8464" width="15.140625" style="139" customWidth="1"/>
    <col min="8465" max="8466" width="10.7109375" style="139" customWidth="1"/>
    <col min="8467" max="8467" width="9.140625" style="139"/>
    <col min="8468" max="8468" width="12.85546875" style="139" customWidth="1"/>
    <col min="8469" max="8469" width="23.42578125" style="139" customWidth="1"/>
    <col min="8470" max="8471" width="9.140625" style="139"/>
    <col min="8472" max="8472" width="10.5703125" style="139" bestFit="1" customWidth="1"/>
    <col min="8473" max="8473" width="11.28515625" style="139" customWidth="1"/>
    <col min="8474" max="8704" width="9.140625" style="139"/>
    <col min="8705" max="8705" width="89" style="139" customWidth="1"/>
    <col min="8706" max="8706" width="19.42578125" style="139" customWidth="1"/>
    <col min="8707" max="8707" width="16.140625" style="139" customWidth="1"/>
    <col min="8708" max="8708" width="14.85546875" style="139" customWidth="1"/>
    <col min="8709" max="8709" width="12.140625" style="139" customWidth="1"/>
    <col min="8710" max="8710" width="11" style="139" customWidth="1"/>
    <col min="8711" max="8711" width="9.85546875" style="139" customWidth="1"/>
    <col min="8712" max="8712" width="17.140625" style="139" customWidth="1"/>
    <col min="8713" max="8713" width="10.42578125" style="139" customWidth="1"/>
    <col min="8714" max="8714" width="10.85546875" style="139" customWidth="1"/>
    <col min="8715" max="8715" width="12.7109375" style="139" customWidth="1"/>
    <col min="8716" max="8716" width="9.5703125" style="139" customWidth="1"/>
    <col min="8717" max="8717" width="12.85546875" style="139" customWidth="1"/>
    <col min="8718" max="8718" width="12.5703125" style="139" customWidth="1"/>
    <col min="8719" max="8719" width="11" style="139" customWidth="1"/>
    <col min="8720" max="8720" width="15.140625" style="139" customWidth="1"/>
    <col min="8721" max="8722" width="10.7109375" style="139" customWidth="1"/>
    <col min="8723" max="8723" width="9.140625" style="139"/>
    <col min="8724" max="8724" width="12.85546875" style="139" customWidth="1"/>
    <col min="8725" max="8725" width="23.42578125" style="139" customWidth="1"/>
    <col min="8726" max="8727" width="9.140625" style="139"/>
    <col min="8728" max="8728" width="10.5703125" style="139" bestFit="1" customWidth="1"/>
    <col min="8729" max="8729" width="11.28515625" style="139" customWidth="1"/>
    <col min="8730" max="8960" width="9.140625" style="139"/>
    <col min="8961" max="8961" width="89" style="139" customWidth="1"/>
    <col min="8962" max="8962" width="19.42578125" style="139" customWidth="1"/>
    <col min="8963" max="8963" width="16.140625" style="139" customWidth="1"/>
    <col min="8964" max="8964" width="14.85546875" style="139" customWidth="1"/>
    <col min="8965" max="8965" width="12.140625" style="139" customWidth="1"/>
    <col min="8966" max="8966" width="11" style="139" customWidth="1"/>
    <col min="8967" max="8967" width="9.85546875" style="139" customWidth="1"/>
    <col min="8968" max="8968" width="17.140625" style="139" customWidth="1"/>
    <col min="8969" max="8969" width="10.42578125" style="139" customWidth="1"/>
    <col min="8970" max="8970" width="10.85546875" style="139" customWidth="1"/>
    <col min="8971" max="8971" width="12.7109375" style="139" customWidth="1"/>
    <col min="8972" max="8972" width="9.5703125" style="139" customWidth="1"/>
    <col min="8973" max="8973" width="12.85546875" style="139" customWidth="1"/>
    <col min="8974" max="8974" width="12.5703125" style="139" customWidth="1"/>
    <col min="8975" max="8975" width="11" style="139" customWidth="1"/>
    <col min="8976" max="8976" width="15.140625" style="139" customWidth="1"/>
    <col min="8977" max="8978" width="10.7109375" style="139" customWidth="1"/>
    <col min="8979" max="8979" width="9.140625" style="139"/>
    <col min="8980" max="8980" width="12.85546875" style="139" customWidth="1"/>
    <col min="8981" max="8981" width="23.42578125" style="139" customWidth="1"/>
    <col min="8982" max="8983" width="9.140625" style="139"/>
    <col min="8984" max="8984" width="10.5703125" style="139" bestFit="1" customWidth="1"/>
    <col min="8985" max="8985" width="11.28515625" style="139" customWidth="1"/>
    <col min="8986" max="9216" width="9.140625" style="139"/>
    <col min="9217" max="9217" width="89" style="139" customWidth="1"/>
    <col min="9218" max="9218" width="19.42578125" style="139" customWidth="1"/>
    <col min="9219" max="9219" width="16.140625" style="139" customWidth="1"/>
    <col min="9220" max="9220" width="14.85546875" style="139" customWidth="1"/>
    <col min="9221" max="9221" width="12.140625" style="139" customWidth="1"/>
    <col min="9222" max="9222" width="11" style="139" customWidth="1"/>
    <col min="9223" max="9223" width="9.85546875" style="139" customWidth="1"/>
    <col min="9224" max="9224" width="17.140625" style="139" customWidth="1"/>
    <col min="9225" max="9225" width="10.42578125" style="139" customWidth="1"/>
    <col min="9226" max="9226" width="10.85546875" style="139" customWidth="1"/>
    <col min="9227" max="9227" width="12.7109375" style="139" customWidth="1"/>
    <col min="9228" max="9228" width="9.5703125" style="139" customWidth="1"/>
    <col min="9229" max="9229" width="12.85546875" style="139" customWidth="1"/>
    <col min="9230" max="9230" width="12.5703125" style="139" customWidth="1"/>
    <col min="9231" max="9231" width="11" style="139" customWidth="1"/>
    <col min="9232" max="9232" width="15.140625" style="139" customWidth="1"/>
    <col min="9233" max="9234" width="10.7109375" style="139" customWidth="1"/>
    <col min="9235" max="9235" width="9.140625" style="139"/>
    <col min="9236" max="9236" width="12.85546875" style="139" customWidth="1"/>
    <col min="9237" max="9237" width="23.42578125" style="139" customWidth="1"/>
    <col min="9238" max="9239" width="9.140625" style="139"/>
    <col min="9240" max="9240" width="10.5703125" style="139" bestFit="1" customWidth="1"/>
    <col min="9241" max="9241" width="11.28515625" style="139" customWidth="1"/>
    <col min="9242" max="9472" width="9.140625" style="139"/>
    <col min="9473" max="9473" width="89" style="139" customWidth="1"/>
    <col min="9474" max="9474" width="19.42578125" style="139" customWidth="1"/>
    <col min="9475" max="9475" width="16.140625" style="139" customWidth="1"/>
    <col min="9476" max="9476" width="14.85546875" style="139" customWidth="1"/>
    <col min="9477" max="9477" width="12.140625" style="139" customWidth="1"/>
    <col min="9478" max="9478" width="11" style="139" customWidth="1"/>
    <col min="9479" max="9479" width="9.85546875" style="139" customWidth="1"/>
    <col min="9480" max="9480" width="17.140625" style="139" customWidth="1"/>
    <col min="9481" max="9481" width="10.42578125" style="139" customWidth="1"/>
    <col min="9482" max="9482" width="10.85546875" style="139" customWidth="1"/>
    <col min="9483" max="9483" width="12.7109375" style="139" customWidth="1"/>
    <col min="9484" max="9484" width="9.5703125" style="139" customWidth="1"/>
    <col min="9485" max="9485" width="12.85546875" style="139" customWidth="1"/>
    <col min="9486" max="9486" width="12.5703125" style="139" customWidth="1"/>
    <col min="9487" max="9487" width="11" style="139" customWidth="1"/>
    <col min="9488" max="9488" width="15.140625" style="139" customWidth="1"/>
    <col min="9489" max="9490" width="10.7109375" style="139" customWidth="1"/>
    <col min="9491" max="9491" width="9.140625" style="139"/>
    <col min="9492" max="9492" width="12.85546875" style="139" customWidth="1"/>
    <col min="9493" max="9493" width="23.42578125" style="139" customWidth="1"/>
    <col min="9494" max="9495" width="9.140625" style="139"/>
    <col min="9496" max="9496" width="10.5703125" style="139" bestFit="1" customWidth="1"/>
    <col min="9497" max="9497" width="11.28515625" style="139" customWidth="1"/>
    <col min="9498" max="9728" width="9.140625" style="139"/>
    <col min="9729" max="9729" width="89" style="139" customWidth="1"/>
    <col min="9730" max="9730" width="19.42578125" style="139" customWidth="1"/>
    <col min="9731" max="9731" width="16.140625" style="139" customWidth="1"/>
    <col min="9732" max="9732" width="14.85546875" style="139" customWidth="1"/>
    <col min="9733" max="9733" width="12.140625" style="139" customWidth="1"/>
    <col min="9734" max="9734" width="11" style="139" customWidth="1"/>
    <col min="9735" max="9735" width="9.85546875" style="139" customWidth="1"/>
    <col min="9736" max="9736" width="17.140625" style="139" customWidth="1"/>
    <col min="9737" max="9737" width="10.42578125" style="139" customWidth="1"/>
    <col min="9738" max="9738" width="10.85546875" style="139" customWidth="1"/>
    <col min="9739" max="9739" width="12.7109375" style="139" customWidth="1"/>
    <col min="9740" max="9740" width="9.5703125" style="139" customWidth="1"/>
    <col min="9741" max="9741" width="12.85546875" style="139" customWidth="1"/>
    <col min="9742" max="9742" width="12.5703125" style="139" customWidth="1"/>
    <col min="9743" max="9743" width="11" style="139" customWidth="1"/>
    <col min="9744" max="9744" width="15.140625" style="139" customWidth="1"/>
    <col min="9745" max="9746" width="10.7109375" style="139" customWidth="1"/>
    <col min="9747" max="9747" width="9.140625" style="139"/>
    <col min="9748" max="9748" width="12.85546875" style="139" customWidth="1"/>
    <col min="9749" max="9749" width="23.42578125" style="139" customWidth="1"/>
    <col min="9750" max="9751" width="9.140625" style="139"/>
    <col min="9752" max="9752" width="10.5703125" style="139" bestFit="1" customWidth="1"/>
    <col min="9753" max="9753" width="11.28515625" style="139" customWidth="1"/>
    <col min="9754" max="9984" width="9.140625" style="139"/>
    <col min="9985" max="9985" width="89" style="139" customWidth="1"/>
    <col min="9986" max="9986" width="19.42578125" style="139" customWidth="1"/>
    <col min="9987" max="9987" width="16.140625" style="139" customWidth="1"/>
    <col min="9988" max="9988" width="14.85546875" style="139" customWidth="1"/>
    <col min="9989" max="9989" width="12.140625" style="139" customWidth="1"/>
    <col min="9990" max="9990" width="11" style="139" customWidth="1"/>
    <col min="9991" max="9991" width="9.85546875" style="139" customWidth="1"/>
    <col min="9992" max="9992" width="17.140625" style="139" customWidth="1"/>
    <col min="9993" max="9993" width="10.42578125" style="139" customWidth="1"/>
    <col min="9994" max="9994" width="10.85546875" style="139" customWidth="1"/>
    <col min="9995" max="9995" width="12.7109375" style="139" customWidth="1"/>
    <col min="9996" max="9996" width="9.5703125" style="139" customWidth="1"/>
    <col min="9997" max="9997" width="12.85546875" style="139" customWidth="1"/>
    <col min="9998" max="9998" width="12.5703125" style="139" customWidth="1"/>
    <col min="9999" max="9999" width="11" style="139" customWidth="1"/>
    <col min="10000" max="10000" width="15.140625" style="139" customWidth="1"/>
    <col min="10001" max="10002" width="10.7109375" style="139" customWidth="1"/>
    <col min="10003" max="10003" width="9.140625" style="139"/>
    <col min="10004" max="10004" width="12.85546875" style="139" customWidth="1"/>
    <col min="10005" max="10005" width="23.42578125" style="139" customWidth="1"/>
    <col min="10006" max="10007" width="9.140625" style="139"/>
    <col min="10008" max="10008" width="10.5703125" style="139" bestFit="1" customWidth="1"/>
    <col min="10009" max="10009" width="11.28515625" style="139" customWidth="1"/>
    <col min="10010" max="10240" width="9.140625" style="139"/>
    <col min="10241" max="10241" width="89" style="139" customWidth="1"/>
    <col min="10242" max="10242" width="19.42578125" style="139" customWidth="1"/>
    <col min="10243" max="10243" width="16.140625" style="139" customWidth="1"/>
    <col min="10244" max="10244" width="14.85546875" style="139" customWidth="1"/>
    <col min="10245" max="10245" width="12.140625" style="139" customWidth="1"/>
    <col min="10246" max="10246" width="11" style="139" customWidth="1"/>
    <col min="10247" max="10247" width="9.85546875" style="139" customWidth="1"/>
    <col min="10248" max="10248" width="17.140625" style="139" customWidth="1"/>
    <col min="10249" max="10249" width="10.42578125" style="139" customWidth="1"/>
    <col min="10250" max="10250" width="10.85546875" style="139" customWidth="1"/>
    <col min="10251" max="10251" width="12.7109375" style="139" customWidth="1"/>
    <col min="10252" max="10252" width="9.5703125" style="139" customWidth="1"/>
    <col min="10253" max="10253" width="12.85546875" style="139" customWidth="1"/>
    <col min="10254" max="10254" width="12.5703125" style="139" customWidth="1"/>
    <col min="10255" max="10255" width="11" style="139" customWidth="1"/>
    <col min="10256" max="10256" width="15.140625" style="139" customWidth="1"/>
    <col min="10257" max="10258" width="10.7109375" style="139" customWidth="1"/>
    <col min="10259" max="10259" width="9.140625" style="139"/>
    <col min="10260" max="10260" width="12.85546875" style="139" customWidth="1"/>
    <col min="10261" max="10261" width="23.42578125" style="139" customWidth="1"/>
    <col min="10262" max="10263" width="9.140625" style="139"/>
    <col min="10264" max="10264" width="10.5703125" style="139" bestFit="1" customWidth="1"/>
    <col min="10265" max="10265" width="11.28515625" style="139" customWidth="1"/>
    <col min="10266" max="10496" width="9.140625" style="139"/>
    <col min="10497" max="10497" width="89" style="139" customWidth="1"/>
    <col min="10498" max="10498" width="19.42578125" style="139" customWidth="1"/>
    <col min="10499" max="10499" width="16.140625" style="139" customWidth="1"/>
    <col min="10500" max="10500" width="14.85546875" style="139" customWidth="1"/>
    <col min="10501" max="10501" width="12.140625" style="139" customWidth="1"/>
    <col min="10502" max="10502" width="11" style="139" customWidth="1"/>
    <col min="10503" max="10503" width="9.85546875" style="139" customWidth="1"/>
    <col min="10504" max="10504" width="17.140625" style="139" customWidth="1"/>
    <col min="10505" max="10505" width="10.42578125" style="139" customWidth="1"/>
    <col min="10506" max="10506" width="10.85546875" style="139" customWidth="1"/>
    <col min="10507" max="10507" width="12.7109375" style="139" customWidth="1"/>
    <col min="10508" max="10508" width="9.5703125" style="139" customWidth="1"/>
    <col min="10509" max="10509" width="12.85546875" style="139" customWidth="1"/>
    <col min="10510" max="10510" width="12.5703125" style="139" customWidth="1"/>
    <col min="10511" max="10511" width="11" style="139" customWidth="1"/>
    <col min="10512" max="10512" width="15.140625" style="139" customWidth="1"/>
    <col min="10513" max="10514" width="10.7109375" style="139" customWidth="1"/>
    <col min="10515" max="10515" width="9.140625" style="139"/>
    <col min="10516" max="10516" width="12.85546875" style="139" customWidth="1"/>
    <col min="10517" max="10517" width="23.42578125" style="139" customWidth="1"/>
    <col min="10518" max="10519" width="9.140625" style="139"/>
    <col min="10520" max="10520" width="10.5703125" style="139" bestFit="1" customWidth="1"/>
    <col min="10521" max="10521" width="11.28515625" style="139" customWidth="1"/>
    <col min="10522" max="10752" width="9.140625" style="139"/>
    <col min="10753" max="10753" width="89" style="139" customWidth="1"/>
    <col min="10754" max="10754" width="19.42578125" style="139" customWidth="1"/>
    <col min="10755" max="10755" width="16.140625" style="139" customWidth="1"/>
    <col min="10756" max="10756" width="14.85546875" style="139" customWidth="1"/>
    <col min="10757" max="10757" width="12.140625" style="139" customWidth="1"/>
    <col min="10758" max="10758" width="11" style="139" customWidth="1"/>
    <col min="10759" max="10759" width="9.85546875" style="139" customWidth="1"/>
    <col min="10760" max="10760" width="17.140625" style="139" customWidth="1"/>
    <col min="10761" max="10761" width="10.42578125" style="139" customWidth="1"/>
    <col min="10762" max="10762" width="10.85546875" style="139" customWidth="1"/>
    <col min="10763" max="10763" width="12.7109375" style="139" customWidth="1"/>
    <col min="10764" max="10764" width="9.5703125" style="139" customWidth="1"/>
    <col min="10765" max="10765" width="12.85546875" style="139" customWidth="1"/>
    <col min="10766" max="10766" width="12.5703125" style="139" customWidth="1"/>
    <col min="10767" max="10767" width="11" style="139" customWidth="1"/>
    <col min="10768" max="10768" width="15.140625" style="139" customWidth="1"/>
    <col min="10769" max="10770" width="10.7109375" style="139" customWidth="1"/>
    <col min="10771" max="10771" width="9.140625" style="139"/>
    <col min="10772" max="10772" width="12.85546875" style="139" customWidth="1"/>
    <col min="10773" max="10773" width="23.42578125" style="139" customWidth="1"/>
    <col min="10774" max="10775" width="9.140625" style="139"/>
    <col min="10776" max="10776" width="10.5703125" style="139" bestFit="1" customWidth="1"/>
    <col min="10777" max="10777" width="11.28515625" style="139" customWidth="1"/>
    <col min="10778" max="11008" width="9.140625" style="139"/>
    <col min="11009" max="11009" width="89" style="139" customWidth="1"/>
    <col min="11010" max="11010" width="19.42578125" style="139" customWidth="1"/>
    <col min="11011" max="11011" width="16.140625" style="139" customWidth="1"/>
    <col min="11012" max="11012" width="14.85546875" style="139" customWidth="1"/>
    <col min="11013" max="11013" width="12.140625" style="139" customWidth="1"/>
    <col min="11014" max="11014" width="11" style="139" customWidth="1"/>
    <col min="11015" max="11015" width="9.85546875" style="139" customWidth="1"/>
    <col min="11016" max="11016" width="17.140625" style="139" customWidth="1"/>
    <col min="11017" max="11017" width="10.42578125" style="139" customWidth="1"/>
    <col min="11018" max="11018" width="10.85546875" style="139" customWidth="1"/>
    <col min="11019" max="11019" width="12.7109375" style="139" customWidth="1"/>
    <col min="11020" max="11020" width="9.5703125" style="139" customWidth="1"/>
    <col min="11021" max="11021" width="12.85546875" style="139" customWidth="1"/>
    <col min="11022" max="11022" width="12.5703125" style="139" customWidth="1"/>
    <col min="11023" max="11023" width="11" style="139" customWidth="1"/>
    <col min="11024" max="11024" width="15.140625" style="139" customWidth="1"/>
    <col min="11025" max="11026" width="10.7109375" style="139" customWidth="1"/>
    <col min="11027" max="11027" width="9.140625" style="139"/>
    <col min="11028" max="11028" width="12.85546875" style="139" customWidth="1"/>
    <col min="11029" max="11029" width="23.42578125" style="139" customWidth="1"/>
    <col min="11030" max="11031" width="9.140625" style="139"/>
    <col min="11032" max="11032" width="10.5703125" style="139" bestFit="1" customWidth="1"/>
    <col min="11033" max="11033" width="11.28515625" style="139" customWidth="1"/>
    <col min="11034" max="11264" width="9.140625" style="139"/>
    <col min="11265" max="11265" width="89" style="139" customWidth="1"/>
    <col min="11266" max="11266" width="19.42578125" style="139" customWidth="1"/>
    <col min="11267" max="11267" width="16.140625" style="139" customWidth="1"/>
    <col min="11268" max="11268" width="14.85546875" style="139" customWidth="1"/>
    <col min="11269" max="11269" width="12.140625" style="139" customWidth="1"/>
    <col min="11270" max="11270" width="11" style="139" customWidth="1"/>
    <col min="11271" max="11271" width="9.85546875" style="139" customWidth="1"/>
    <col min="11272" max="11272" width="17.140625" style="139" customWidth="1"/>
    <col min="11273" max="11273" width="10.42578125" style="139" customWidth="1"/>
    <col min="11274" max="11274" width="10.85546875" style="139" customWidth="1"/>
    <col min="11275" max="11275" width="12.7109375" style="139" customWidth="1"/>
    <col min="11276" max="11276" width="9.5703125" style="139" customWidth="1"/>
    <col min="11277" max="11277" width="12.85546875" style="139" customWidth="1"/>
    <col min="11278" max="11278" width="12.5703125" style="139" customWidth="1"/>
    <col min="11279" max="11279" width="11" style="139" customWidth="1"/>
    <col min="11280" max="11280" width="15.140625" style="139" customWidth="1"/>
    <col min="11281" max="11282" width="10.7109375" style="139" customWidth="1"/>
    <col min="11283" max="11283" width="9.140625" style="139"/>
    <col min="11284" max="11284" width="12.85546875" style="139" customWidth="1"/>
    <col min="11285" max="11285" width="23.42578125" style="139" customWidth="1"/>
    <col min="11286" max="11287" width="9.140625" style="139"/>
    <col min="11288" max="11288" width="10.5703125" style="139" bestFit="1" customWidth="1"/>
    <col min="11289" max="11289" width="11.28515625" style="139" customWidth="1"/>
    <col min="11290" max="11520" width="9.140625" style="139"/>
    <col min="11521" max="11521" width="89" style="139" customWidth="1"/>
    <col min="11522" max="11522" width="19.42578125" style="139" customWidth="1"/>
    <col min="11523" max="11523" width="16.140625" style="139" customWidth="1"/>
    <col min="11524" max="11524" width="14.85546875" style="139" customWidth="1"/>
    <col min="11525" max="11525" width="12.140625" style="139" customWidth="1"/>
    <col min="11526" max="11526" width="11" style="139" customWidth="1"/>
    <col min="11527" max="11527" width="9.85546875" style="139" customWidth="1"/>
    <col min="11528" max="11528" width="17.140625" style="139" customWidth="1"/>
    <col min="11529" max="11529" width="10.42578125" style="139" customWidth="1"/>
    <col min="11530" max="11530" width="10.85546875" style="139" customWidth="1"/>
    <col min="11531" max="11531" width="12.7109375" style="139" customWidth="1"/>
    <col min="11532" max="11532" width="9.5703125" style="139" customWidth="1"/>
    <col min="11533" max="11533" width="12.85546875" style="139" customWidth="1"/>
    <col min="11534" max="11534" width="12.5703125" style="139" customWidth="1"/>
    <col min="11535" max="11535" width="11" style="139" customWidth="1"/>
    <col min="11536" max="11536" width="15.140625" style="139" customWidth="1"/>
    <col min="11537" max="11538" width="10.7109375" style="139" customWidth="1"/>
    <col min="11539" max="11539" width="9.140625" style="139"/>
    <col min="11540" max="11540" width="12.85546875" style="139" customWidth="1"/>
    <col min="11541" max="11541" width="23.42578125" style="139" customWidth="1"/>
    <col min="11542" max="11543" width="9.140625" style="139"/>
    <col min="11544" max="11544" width="10.5703125" style="139" bestFit="1" customWidth="1"/>
    <col min="11545" max="11545" width="11.28515625" style="139" customWidth="1"/>
    <col min="11546" max="11776" width="9.140625" style="139"/>
    <col min="11777" max="11777" width="89" style="139" customWidth="1"/>
    <col min="11778" max="11778" width="19.42578125" style="139" customWidth="1"/>
    <col min="11779" max="11779" width="16.140625" style="139" customWidth="1"/>
    <col min="11780" max="11780" width="14.85546875" style="139" customWidth="1"/>
    <col min="11781" max="11781" width="12.140625" style="139" customWidth="1"/>
    <col min="11782" max="11782" width="11" style="139" customWidth="1"/>
    <col min="11783" max="11783" width="9.85546875" style="139" customWidth="1"/>
    <col min="11784" max="11784" width="17.140625" style="139" customWidth="1"/>
    <col min="11785" max="11785" width="10.42578125" style="139" customWidth="1"/>
    <col min="11786" max="11786" width="10.85546875" style="139" customWidth="1"/>
    <col min="11787" max="11787" width="12.7109375" style="139" customWidth="1"/>
    <col min="11788" max="11788" width="9.5703125" style="139" customWidth="1"/>
    <col min="11789" max="11789" width="12.85546875" style="139" customWidth="1"/>
    <col min="11790" max="11790" width="12.5703125" style="139" customWidth="1"/>
    <col min="11791" max="11791" width="11" style="139" customWidth="1"/>
    <col min="11792" max="11792" width="15.140625" style="139" customWidth="1"/>
    <col min="11793" max="11794" width="10.7109375" style="139" customWidth="1"/>
    <col min="11795" max="11795" width="9.140625" style="139"/>
    <col min="11796" max="11796" width="12.85546875" style="139" customWidth="1"/>
    <col min="11797" max="11797" width="23.42578125" style="139" customWidth="1"/>
    <col min="11798" max="11799" width="9.140625" style="139"/>
    <col min="11800" max="11800" width="10.5703125" style="139" bestFit="1" customWidth="1"/>
    <col min="11801" max="11801" width="11.28515625" style="139" customWidth="1"/>
    <col min="11802" max="12032" width="9.140625" style="139"/>
    <col min="12033" max="12033" width="89" style="139" customWidth="1"/>
    <col min="12034" max="12034" width="19.42578125" style="139" customWidth="1"/>
    <col min="12035" max="12035" width="16.140625" style="139" customWidth="1"/>
    <col min="12036" max="12036" width="14.85546875" style="139" customWidth="1"/>
    <col min="12037" max="12037" width="12.140625" style="139" customWidth="1"/>
    <col min="12038" max="12038" width="11" style="139" customWidth="1"/>
    <col min="12039" max="12039" width="9.85546875" style="139" customWidth="1"/>
    <col min="12040" max="12040" width="17.140625" style="139" customWidth="1"/>
    <col min="12041" max="12041" width="10.42578125" style="139" customWidth="1"/>
    <col min="12042" max="12042" width="10.85546875" style="139" customWidth="1"/>
    <col min="12043" max="12043" width="12.7109375" style="139" customWidth="1"/>
    <col min="12044" max="12044" width="9.5703125" style="139" customWidth="1"/>
    <col min="12045" max="12045" width="12.85546875" style="139" customWidth="1"/>
    <col min="12046" max="12046" width="12.5703125" style="139" customWidth="1"/>
    <col min="12047" max="12047" width="11" style="139" customWidth="1"/>
    <col min="12048" max="12048" width="15.140625" style="139" customWidth="1"/>
    <col min="12049" max="12050" width="10.7109375" style="139" customWidth="1"/>
    <col min="12051" max="12051" width="9.140625" style="139"/>
    <col min="12052" max="12052" width="12.85546875" style="139" customWidth="1"/>
    <col min="12053" max="12053" width="23.42578125" style="139" customWidth="1"/>
    <col min="12054" max="12055" width="9.140625" style="139"/>
    <col min="12056" max="12056" width="10.5703125" style="139" bestFit="1" customWidth="1"/>
    <col min="12057" max="12057" width="11.28515625" style="139" customWidth="1"/>
    <col min="12058" max="12288" width="9.140625" style="139"/>
    <col min="12289" max="12289" width="89" style="139" customWidth="1"/>
    <col min="12290" max="12290" width="19.42578125" style="139" customWidth="1"/>
    <col min="12291" max="12291" width="16.140625" style="139" customWidth="1"/>
    <col min="12292" max="12292" width="14.85546875" style="139" customWidth="1"/>
    <col min="12293" max="12293" width="12.140625" style="139" customWidth="1"/>
    <col min="12294" max="12294" width="11" style="139" customWidth="1"/>
    <col min="12295" max="12295" width="9.85546875" style="139" customWidth="1"/>
    <col min="12296" max="12296" width="17.140625" style="139" customWidth="1"/>
    <col min="12297" max="12297" width="10.42578125" style="139" customWidth="1"/>
    <col min="12298" max="12298" width="10.85546875" style="139" customWidth="1"/>
    <col min="12299" max="12299" width="12.7109375" style="139" customWidth="1"/>
    <col min="12300" max="12300" width="9.5703125" style="139" customWidth="1"/>
    <col min="12301" max="12301" width="12.85546875" style="139" customWidth="1"/>
    <col min="12302" max="12302" width="12.5703125" style="139" customWidth="1"/>
    <col min="12303" max="12303" width="11" style="139" customWidth="1"/>
    <col min="12304" max="12304" width="15.140625" style="139" customWidth="1"/>
    <col min="12305" max="12306" width="10.7109375" style="139" customWidth="1"/>
    <col min="12307" max="12307" width="9.140625" style="139"/>
    <col min="12308" max="12308" width="12.85546875" style="139" customWidth="1"/>
    <col min="12309" max="12309" width="23.42578125" style="139" customWidth="1"/>
    <col min="12310" max="12311" width="9.140625" style="139"/>
    <col min="12312" max="12312" width="10.5703125" style="139" bestFit="1" customWidth="1"/>
    <col min="12313" max="12313" width="11.28515625" style="139" customWidth="1"/>
    <col min="12314" max="12544" width="9.140625" style="139"/>
    <col min="12545" max="12545" width="89" style="139" customWidth="1"/>
    <col min="12546" max="12546" width="19.42578125" style="139" customWidth="1"/>
    <col min="12547" max="12547" width="16.140625" style="139" customWidth="1"/>
    <col min="12548" max="12548" width="14.85546875" style="139" customWidth="1"/>
    <col min="12549" max="12549" width="12.140625" style="139" customWidth="1"/>
    <col min="12550" max="12550" width="11" style="139" customWidth="1"/>
    <col min="12551" max="12551" width="9.85546875" style="139" customWidth="1"/>
    <col min="12552" max="12552" width="17.140625" style="139" customWidth="1"/>
    <col min="12553" max="12553" width="10.42578125" style="139" customWidth="1"/>
    <col min="12554" max="12554" width="10.85546875" style="139" customWidth="1"/>
    <col min="12555" max="12555" width="12.7109375" style="139" customWidth="1"/>
    <col min="12556" max="12556" width="9.5703125" style="139" customWidth="1"/>
    <col min="12557" max="12557" width="12.85546875" style="139" customWidth="1"/>
    <col min="12558" max="12558" width="12.5703125" style="139" customWidth="1"/>
    <col min="12559" max="12559" width="11" style="139" customWidth="1"/>
    <col min="12560" max="12560" width="15.140625" style="139" customWidth="1"/>
    <col min="12561" max="12562" width="10.7109375" style="139" customWidth="1"/>
    <col min="12563" max="12563" width="9.140625" style="139"/>
    <col min="12564" max="12564" width="12.85546875" style="139" customWidth="1"/>
    <col min="12565" max="12565" width="23.42578125" style="139" customWidth="1"/>
    <col min="12566" max="12567" width="9.140625" style="139"/>
    <col min="12568" max="12568" width="10.5703125" style="139" bestFit="1" customWidth="1"/>
    <col min="12569" max="12569" width="11.28515625" style="139" customWidth="1"/>
    <col min="12570" max="12800" width="9.140625" style="139"/>
    <col min="12801" max="12801" width="89" style="139" customWidth="1"/>
    <col min="12802" max="12802" width="19.42578125" style="139" customWidth="1"/>
    <col min="12803" max="12803" width="16.140625" style="139" customWidth="1"/>
    <col min="12804" max="12804" width="14.85546875" style="139" customWidth="1"/>
    <col min="12805" max="12805" width="12.140625" style="139" customWidth="1"/>
    <col min="12806" max="12806" width="11" style="139" customWidth="1"/>
    <col min="12807" max="12807" width="9.85546875" style="139" customWidth="1"/>
    <col min="12808" max="12808" width="17.140625" style="139" customWidth="1"/>
    <col min="12809" max="12809" width="10.42578125" style="139" customWidth="1"/>
    <col min="12810" max="12810" width="10.85546875" style="139" customWidth="1"/>
    <col min="12811" max="12811" width="12.7109375" style="139" customWidth="1"/>
    <col min="12812" max="12812" width="9.5703125" style="139" customWidth="1"/>
    <col min="12813" max="12813" width="12.85546875" style="139" customWidth="1"/>
    <col min="12814" max="12814" width="12.5703125" style="139" customWidth="1"/>
    <col min="12815" max="12815" width="11" style="139" customWidth="1"/>
    <col min="12816" max="12816" width="15.140625" style="139" customWidth="1"/>
    <col min="12817" max="12818" width="10.7109375" style="139" customWidth="1"/>
    <col min="12819" max="12819" width="9.140625" style="139"/>
    <col min="12820" max="12820" width="12.85546875" style="139" customWidth="1"/>
    <col min="12821" max="12821" width="23.42578125" style="139" customWidth="1"/>
    <col min="12822" max="12823" width="9.140625" style="139"/>
    <col min="12824" max="12824" width="10.5703125" style="139" bestFit="1" customWidth="1"/>
    <col min="12825" max="12825" width="11.28515625" style="139" customWidth="1"/>
    <col min="12826" max="13056" width="9.140625" style="139"/>
    <col min="13057" max="13057" width="89" style="139" customWidth="1"/>
    <col min="13058" max="13058" width="19.42578125" style="139" customWidth="1"/>
    <col min="13059" max="13059" width="16.140625" style="139" customWidth="1"/>
    <col min="13060" max="13060" width="14.85546875" style="139" customWidth="1"/>
    <col min="13061" max="13061" width="12.140625" style="139" customWidth="1"/>
    <col min="13062" max="13062" width="11" style="139" customWidth="1"/>
    <col min="13063" max="13063" width="9.85546875" style="139" customWidth="1"/>
    <col min="13064" max="13064" width="17.140625" style="139" customWidth="1"/>
    <col min="13065" max="13065" width="10.42578125" style="139" customWidth="1"/>
    <col min="13066" max="13066" width="10.85546875" style="139" customWidth="1"/>
    <col min="13067" max="13067" width="12.7109375" style="139" customWidth="1"/>
    <col min="13068" max="13068" width="9.5703125" style="139" customWidth="1"/>
    <col min="13069" max="13069" width="12.85546875" style="139" customWidth="1"/>
    <col min="13070" max="13070" width="12.5703125" style="139" customWidth="1"/>
    <col min="13071" max="13071" width="11" style="139" customWidth="1"/>
    <col min="13072" max="13072" width="15.140625" style="139" customWidth="1"/>
    <col min="13073" max="13074" width="10.7109375" style="139" customWidth="1"/>
    <col min="13075" max="13075" width="9.140625" style="139"/>
    <col min="13076" max="13076" width="12.85546875" style="139" customWidth="1"/>
    <col min="13077" max="13077" width="23.42578125" style="139" customWidth="1"/>
    <col min="13078" max="13079" width="9.140625" style="139"/>
    <col min="13080" max="13080" width="10.5703125" style="139" bestFit="1" customWidth="1"/>
    <col min="13081" max="13081" width="11.28515625" style="139" customWidth="1"/>
    <col min="13082" max="13312" width="9.140625" style="139"/>
    <col min="13313" max="13313" width="89" style="139" customWidth="1"/>
    <col min="13314" max="13314" width="19.42578125" style="139" customWidth="1"/>
    <col min="13315" max="13315" width="16.140625" style="139" customWidth="1"/>
    <col min="13316" max="13316" width="14.85546875" style="139" customWidth="1"/>
    <col min="13317" max="13317" width="12.140625" style="139" customWidth="1"/>
    <col min="13318" max="13318" width="11" style="139" customWidth="1"/>
    <col min="13319" max="13319" width="9.85546875" style="139" customWidth="1"/>
    <col min="13320" max="13320" width="17.140625" style="139" customWidth="1"/>
    <col min="13321" max="13321" width="10.42578125" style="139" customWidth="1"/>
    <col min="13322" max="13322" width="10.85546875" style="139" customWidth="1"/>
    <col min="13323" max="13323" width="12.7109375" style="139" customWidth="1"/>
    <col min="13324" max="13324" width="9.5703125" style="139" customWidth="1"/>
    <col min="13325" max="13325" width="12.85546875" style="139" customWidth="1"/>
    <col min="13326" max="13326" width="12.5703125" style="139" customWidth="1"/>
    <col min="13327" max="13327" width="11" style="139" customWidth="1"/>
    <col min="13328" max="13328" width="15.140625" style="139" customWidth="1"/>
    <col min="13329" max="13330" width="10.7109375" style="139" customWidth="1"/>
    <col min="13331" max="13331" width="9.140625" style="139"/>
    <col min="13332" max="13332" width="12.85546875" style="139" customWidth="1"/>
    <col min="13333" max="13333" width="23.42578125" style="139" customWidth="1"/>
    <col min="13334" max="13335" width="9.140625" style="139"/>
    <col min="13336" max="13336" width="10.5703125" style="139" bestFit="1" customWidth="1"/>
    <col min="13337" max="13337" width="11.28515625" style="139" customWidth="1"/>
    <col min="13338" max="13568" width="9.140625" style="139"/>
    <col min="13569" max="13569" width="89" style="139" customWidth="1"/>
    <col min="13570" max="13570" width="19.42578125" style="139" customWidth="1"/>
    <col min="13571" max="13571" width="16.140625" style="139" customWidth="1"/>
    <col min="13572" max="13572" width="14.85546875" style="139" customWidth="1"/>
    <col min="13573" max="13573" width="12.140625" style="139" customWidth="1"/>
    <col min="13574" max="13574" width="11" style="139" customWidth="1"/>
    <col min="13575" max="13575" width="9.85546875" style="139" customWidth="1"/>
    <col min="13576" max="13576" width="17.140625" style="139" customWidth="1"/>
    <col min="13577" max="13577" width="10.42578125" style="139" customWidth="1"/>
    <col min="13578" max="13578" width="10.85546875" style="139" customWidth="1"/>
    <col min="13579" max="13579" width="12.7109375" style="139" customWidth="1"/>
    <col min="13580" max="13580" width="9.5703125" style="139" customWidth="1"/>
    <col min="13581" max="13581" width="12.85546875" style="139" customWidth="1"/>
    <col min="13582" max="13582" width="12.5703125" style="139" customWidth="1"/>
    <col min="13583" max="13583" width="11" style="139" customWidth="1"/>
    <col min="13584" max="13584" width="15.140625" style="139" customWidth="1"/>
    <col min="13585" max="13586" width="10.7109375" style="139" customWidth="1"/>
    <col min="13587" max="13587" width="9.140625" style="139"/>
    <col min="13588" max="13588" width="12.85546875" style="139" customWidth="1"/>
    <col min="13589" max="13589" width="23.42578125" style="139" customWidth="1"/>
    <col min="13590" max="13591" width="9.140625" style="139"/>
    <col min="13592" max="13592" width="10.5703125" style="139" bestFit="1" customWidth="1"/>
    <col min="13593" max="13593" width="11.28515625" style="139" customWidth="1"/>
    <col min="13594" max="13824" width="9.140625" style="139"/>
    <col min="13825" max="13825" width="89" style="139" customWidth="1"/>
    <col min="13826" max="13826" width="19.42578125" style="139" customWidth="1"/>
    <col min="13827" max="13827" width="16.140625" style="139" customWidth="1"/>
    <col min="13828" max="13828" width="14.85546875" style="139" customWidth="1"/>
    <col min="13829" max="13829" width="12.140625" style="139" customWidth="1"/>
    <col min="13830" max="13830" width="11" style="139" customWidth="1"/>
    <col min="13831" max="13831" width="9.85546875" style="139" customWidth="1"/>
    <col min="13832" max="13832" width="17.140625" style="139" customWidth="1"/>
    <col min="13833" max="13833" width="10.42578125" style="139" customWidth="1"/>
    <col min="13834" max="13834" width="10.85546875" style="139" customWidth="1"/>
    <col min="13835" max="13835" width="12.7109375" style="139" customWidth="1"/>
    <col min="13836" max="13836" width="9.5703125" style="139" customWidth="1"/>
    <col min="13837" max="13837" width="12.85546875" style="139" customWidth="1"/>
    <col min="13838" max="13838" width="12.5703125" style="139" customWidth="1"/>
    <col min="13839" max="13839" width="11" style="139" customWidth="1"/>
    <col min="13840" max="13840" width="15.140625" style="139" customWidth="1"/>
    <col min="13841" max="13842" width="10.7109375" style="139" customWidth="1"/>
    <col min="13843" max="13843" width="9.140625" style="139"/>
    <col min="13844" max="13844" width="12.85546875" style="139" customWidth="1"/>
    <col min="13845" max="13845" width="23.42578125" style="139" customWidth="1"/>
    <col min="13846" max="13847" width="9.140625" style="139"/>
    <col min="13848" max="13848" width="10.5703125" style="139" bestFit="1" customWidth="1"/>
    <col min="13849" max="13849" width="11.28515625" style="139" customWidth="1"/>
    <col min="13850" max="14080" width="9.140625" style="139"/>
    <col min="14081" max="14081" width="89" style="139" customWidth="1"/>
    <col min="14082" max="14082" width="19.42578125" style="139" customWidth="1"/>
    <col min="14083" max="14083" width="16.140625" style="139" customWidth="1"/>
    <col min="14084" max="14084" width="14.85546875" style="139" customWidth="1"/>
    <col min="14085" max="14085" width="12.140625" style="139" customWidth="1"/>
    <col min="14086" max="14086" width="11" style="139" customWidth="1"/>
    <col min="14087" max="14087" width="9.85546875" style="139" customWidth="1"/>
    <col min="14088" max="14088" width="17.140625" style="139" customWidth="1"/>
    <col min="14089" max="14089" width="10.42578125" style="139" customWidth="1"/>
    <col min="14090" max="14090" width="10.85546875" style="139" customWidth="1"/>
    <col min="14091" max="14091" width="12.7109375" style="139" customWidth="1"/>
    <col min="14092" max="14092" width="9.5703125" style="139" customWidth="1"/>
    <col min="14093" max="14093" width="12.85546875" style="139" customWidth="1"/>
    <col min="14094" max="14094" width="12.5703125" style="139" customWidth="1"/>
    <col min="14095" max="14095" width="11" style="139" customWidth="1"/>
    <col min="14096" max="14096" width="15.140625" style="139" customWidth="1"/>
    <col min="14097" max="14098" width="10.7109375" style="139" customWidth="1"/>
    <col min="14099" max="14099" width="9.140625" style="139"/>
    <col min="14100" max="14100" width="12.85546875" style="139" customWidth="1"/>
    <col min="14101" max="14101" width="23.42578125" style="139" customWidth="1"/>
    <col min="14102" max="14103" width="9.140625" style="139"/>
    <col min="14104" max="14104" width="10.5703125" style="139" bestFit="1" customWidth="1"/>
    <col min="14105" max="14105" width="11.28515625" style="139" customWidth="1"/>
    <col min="14106" max="14336" width="9.140625" style="139"/>
    <col min="14337" max="14337" width="89" style="139" customWidth="1"/>
    <col min="14338" max="14338" width="19.42578125" style="139" customWidth="1"/>
    <col min="14339" max="14339" width="16.140625" style="139" customWidth="1"/>
    <col min="14340" max="14340" width="14.85546875" style="139" customWidth="1"/>
    <col min="14341" max="14341" width="12.140625" style="139" customWidth="1"/>
    <col min="14342" max="14342" width="11" style="139" customWidth="1"/>
    <col min="14343" max="14343" width="9.85546875" style="139" customWidth="1"/>
    <col min="14344" max="14344" width="17.140625" style="139" customWidth="1"/>
    <col min="14345" max="14345" width="10.42578125" style="139" customWidth="1"/>
    <col min="14346" max="14346" width="10.85546875" style="139" customWidth="1"/>
    <col min="14347" max="14347" width="12.7109375" style="139" customWidth="1"/>
    <col min="14348" max="14348" width="9.5703125" style="139" customWidth="1"/>
    <col min="14349" max="14349" width="12.85546875" style="139" customWidth="1"/>
    <col min="14350" max="14350" width="12.5703125" style="139" customWidth="1"/>
    <col min="14351" max="14351" width="11" style="139" customWidth="1"/>
    <col min="14352" max="14352" width="15.140625" style="139" customWidth="1"/>
    <col min="14353" max="14354" width="10.7109375" style="139" customWidth="1"/>
    <col min="14355" max="14355" width="9.140625" style="139"/>
    <col min="14356" max="14356" width="12.85546875" style="139" customWidth="1"/>
    <col min="14357" max="14357" width="23.42578125" style="139" customWidth="1"/>
    <col min="14358" max="14359" width="9.140625" style="139"/>
    <col min="14360" max="14360" width="10.5703125" style="139" bestFit="1" customWidth="1"/>
    <col min="14361" max="14361" width="11.28515625" style="139" customWidth="1"/>
    <col min="14362" max="14592" width="9.140625" style="139"/>
    <col min="14593" max="14593" width="89" style="139" customWidth="1"/>
    <col min="14594" max="14594" width="19.42578125" style="139" customWidth="1"/>
    <col min="14595" max="14595" width="16.140625" style="139" customWidth="1"/>
    <col min="14596" max="14596" width="14.85546875" style="139" customWidth="1"/>
    <col min="14597" max="14597" width="12.140625" style="139" customWidth="1"/>
    <col min="14598" max="14598" width="11" style="139" customWidth="1"/>
    <col min="14599" max="14599" width="9.85546875" style="139" customWidth="1"/>
    <col min="14600" max="14600" width="17.140625" style="139" customWidth="1"/>
    <col min="14601" max="14601" width="10.42578125" style="139" customWidth="1"/>
    <col min="14602" max="14602" width="10.85546875" style="139" customWidth="1"/>
    <col min="14603" max="14603" width="12.7109375" style="139" customWidth="1"/>
    <col min="14604" max="14604" width="9.5703125" style="139" customWidth="1"/>
    <col min="14605" max="14605" width="12.85546875" style="139" customWidth="1"/>
    <col min="14606" max="14606" width="12.5703125" style="139" customWidth="1"/>
    <col min="14607" max="14607" width="11" style="139" customWidth="1"/>
    <col min="14608" max="14608" width="15.140625" style="139" customWidth="1"/>
    <col min="14609" max="14610" width="10.7109375" style="139" customWidth="1"/>
    <col min="14611" max="14611" width="9.140625" style="139"/>
    <col min="14612" max="14612" width="12.85546875" style="139" customWidth="1"/>
    <col min="14613" max="14613" width="23.42578125" style="139" customWidth="1"/>
    <col min="14614" max="14615" width="9.140625" style="139"/>
    <col min="14616" max="14616" width="10.5703125" style="139" bestFit="1" customWidth="1"/>
    <col min="14617" max="14617" width="11.28515625" style="139" customWidth="1"/>
    <col min="14618" max="14848" width="9.140625" style="139"/>
    <col min="14849" max="14849" width="89" style="139" customWidth="1"/>
    <col min="14850" max="14850" width="19.42578125" style="139" customWidth="1"/>
    <col min="14851" max="14851" width="16.140625" style="139" customWidth="1"/>
    <col min="14852" max="14852" width="14.85546875" style="139" customWidth="1"/>
    <col min="14853" max="14853" width="12.140625" style="139" customWidth="1"/>
    <col min="14854" max="14854" width="11" style="139" customWidth="1"/>
    <col min="14855" max="14855" width="9.85546875" style="139" customWidth="1"/>
    <col min="14856" max="14856" width="17.140625" style="139" customWidth="1"/>
    <col min="14857" max="14857" width="10.42578125" style="139" customWidth="1"/>
    <col min="14858" max="14858" width="10.85546875" style="139" customWidth="1"/>
    <col min="14859" max="14859" width="12.7109375" style="139" customWidth="1"/>
    <col min="14860" max="14860" width="9.5703125" style="139" customWidth="1"/>
    <col min="14861" max="14861" width="12.85546875" style="139" customWidth="1"/>
    <col min="14862" max="14862" width="12.5703125" style="139" customWidth="1"/>
    <col min="14863" max="14863" width="11" style="139" customWidth="1"/>
    <col min="14864" max="14864" width="15.140625" style="139" customWidth="1"/>
    <col min="14865" max="14866" width="10.7109375" style="139" customWidth="1"/>
    <col min="14867" max="14867" width="9.140625" style="139"/>
    <col min="14868" max="14868" width="12.85546875" style="139" customWidth="1"/>
    <col min="14869" max="14869" width="23.42578125" style="139" customWidth="1"/>
    <col min="14870" max="14871" width="9.140625" style="139"/>
    <col min="14872" max="14872" width="10.5703125" style="139" bestFit="1" customWidth="1"/>
    <col min="14873" max="14873" width="11.28515625" style="139" customWidth="1"/>
    <col min="14874" max="15104" width="9.140625" style="139"/>
    <col min="15105" max="15105" width="89" style="139" customWidth="1"/>
    <col min="15106" max="15106" width="19.42578125" style="139" customWidth="1"/>
    <col min="15107" max="15107" width="16.140625" style="139" customWidth="1"/>
    <col min="15108" max="15108" width="14.85546875" style="139" customWidth="1"/>
    <col min="15109" max="15109" width="12.140625" style="139" customWidth="1"/>
    <col min="15110" max="15110" width="11" style="139" customWidth="1"/>
    <col min="15111" max="15111" width="9.85546875" style="139" customWidth="1"/>
    <col min="15112" max="15112" width="17.140625" style="139" customWidth="1"/>
    <col min="15113" max="15113" width="10.42578125" style="139" customWidth="1"/>
    <col min="15114" max="15114" width="10.85546875" style="139" customWidth="1"/>
    <col min="15115" max="15115" width="12.7109375" style="139" customWidth="1"/>
    <col min="15116" max="15116" width="9.5703125" style="139" customWidth="1"/>
    <col min="15117" max="15117" width="12.85546875" style="139" customWidth="1"/>
    <col min="15118" max="15118" width="12.5703125" style="139" customWidth="1"/>
    <col min="15119" max="15119" width="11" style="139" customWidth="1"/>
    <col min="15120" max="15120" width="15.140625" style="139" customWidth="1"/>
    <col min="15121" max="15122" width="10.7109375" style="139" customWidth="1"/>
    <col min="15123" max="15123" width="9.140625" style="139"/>
    <col min="15124" max="15124" width="12.85546875" style="139" customWidth="1"/>
    <col min="15125" max="15125" width="23.42578125" style="139" customWidth="1"/>
    <col min="15126" max="15127" width="9.140625" style="139"/>
    <col min="15128" max="15128" width="10.5703125" style="139" bestFit="1" customWidth="1"/>
    <col min="15129" max="15129" width="11.28515625" style="139" customWidth="1"/>
    <col min="15130" max="15360" width="9.140625" style="139"/>
    <col min="15361" max="15361" width="89" style="139" customWidth="1"/>
    <col min="15362" max="15362" width="19.42578125" style="139" customWidth="1"/>
    <col min="15363" max="15363" width="16.140625" style="139" customWidth="1"/>
    <col min="15364" max="15364" width="14.85546875" style="139" customWidth="1"/>
    <col min="15365" max="15365" width="12.140625" style="139" customWidth="1"/>
    <col min="15366" max="15366" width="11" style="139" customWidth="1"/>
    <col min="15367" max="15367" width="9.85546875" style="139" customWidth="1"/>
    <col min="15368" max="15368" width="17.140625" style="139" customWidth="1"/>
    <col min="15369" max="15369" width="10.42578125" style="139" customWidth="1"/>
    <col min="15370" max="15370" width="10.85546875" style="139" customWidth="1"/>
    <col min="15371" max="15371" width="12.7109375" style="139" customWidth="1"/>
    <col min="15372" max="15372" width="9.5703125" style="139" customWidth="1"/>
    <col min="15373" max="15373" width="12.85546875" style="139" customWidth="1"/>
    <col min="15374" max="15374" width="12.5703125" style="139" customWidth="1"/>
    <col min="15375" max="15375" width="11" style="139" customWidth="1"/>
    <col min="15376" max="15376" width="15.140625" style="139" customWidth="1"/>
    <col min="15377" max="15378" width="10.7109375" style="139" customWidth="1"/>
    <col min="15379" max="15379" width="9.140625" style="139"/>
    <col min="15380" max="15380" width="12.85546875" style="139" customWidth="1"/>
    <col min="15381" max="15381" width="23.42578125" style="139" customWidth="1"/>
    <col min="15382" max="15383" width="9.140625" style="139"/>
    <col min="15384" max="15384" width="10.5703125" style="139" bestFit="1" customWidth="1"/>
    <col min="15385" max="15385" width="11.28515625" style="139" customWidth="1"/>
    <col min="15386" max="15616" width="9.140625" style="139"/>
    <col min="15617" max="15617" width="89" style="139" customWidth="1"/>
    <col min="15618" max="15618" width="19.42578125" style="139" customWidth="1"/>
    <col min="15619" max="15619" width="16.140625" style="139" customWidth="1"/>
    <col min="15620" max="15620" width="14.85546875" style="139" customWidth="1"/>
    <col min="15621" max="15621" width="12.140625" style="139" customWidth="1"/>
    <col min="15622" max="15622" width="11" style="139" customWidth="1"/>
    <col min="15623" max="15623" width="9.85546875" style="139" customWidth="1"/>
    <col min="15624" max="15624" width="17.140625" style="139" customWidth="1"/>
    <col min="15625" max="15625" width="10.42578125" style="139" customWidth="1"/>
    <col min="15626" max="15626" width="10.85546875" style="139" customWidth="1"/>
    <col min="15627" max="15627" width="12.7109375" style="139" customWidth="1"/>
    <col min="15628" max="15628" width="9.5703125" style="139" customWidth="1"/>
    <col min="15629" max="15629" width="12.85546875" style="139" customWidth="1"/>
    <col min="15630" max="15630" width="12.5703125" style="139" customWidth="1"/>
    <col min="15631" max="15631" width="11" style="139" customWidth="1"/>
    <col min="15632" max="15632" width="15.140625" style="139" customWidth="1"/>
    <col min="15633" max="15634" width="10.7109375" style="139" customWidth="1"/>
    <col min="15635" max="15635" width="9.140625" style="139"/>
    <col min="15636" max="15636" width="12.85546875" style="139" customWidth="1"/>
    <col min="15637" max="15637" width="23.42578125" style="139" customWidth="1"/>
    <col min="15638" max="15639" width="9.140625" style="139"/>
    <col min="15640" max="15640" width="10.5703125" style="139" bestFit="1" customWidth="1"/>
    <col min="15641" max="15641" width="11.28515625" style="139" customWidth="1"/>
    <col min="15642" max="15872" width="9.140625" style="139"/>
    <col min="15873" max="15873" width="89" style="139" customWidth="1"/>
    <col min="15874" max="15874" width="19.42578125" style="139" customWidth="1"/>
    <col min="15875" max="15875" width="16.140625" style="139" customWidth="1"/>
    <col min="15876" max="15876" width="14.85546875" style="139" customWidth="1"/>
    <col min="15877" max="15877" width="12.140625" style="139" customWidth="1"/>
    <col min="15878" max="15878" width="11" style="139" customWidth="1"/>
    <col min="15879" max="15879" width="9.85546875" style="139" customWidth="1"/>
    <col min="15880" max="15880" width="17.140625" style="139" customWidth="1"/>
    <col min="15881" max="15881" width="10.42578125" style="139" customWidth="1"/>
    <col min="15882" max="15882" width="10.85546875" style="139" customWidth="1"/>
    <col min="15883" max="15883" width="12.7109375" style="139" customWidth="1"/>
    <col min="15884" max="15884" width="9.5703125" style="139" customWidth="1"/>
    <col min="15885" max="15885" width="12.85546875" style="139" customWidth="1"/>
    <col min="15886" max="15886" width="12.5703125" style="139" customWidth="1"/>
    <col min="15887" max="15887" width="11" style="139" customWidth="1"/>
    <col min="15888" max="15888" width="15.140625" style="139" customWidth="1"/>
    <col min="15889" max="15890" width="10.7109375" style="139" customWidth="1"/>
    <col min="15891" max="15891" width="9.140625" style="139"/>
    <col min="15892" max="15892" width="12.85546875" style="139" customWidth="1"/>
    <col min="15893" max="15893" width="23.42578125" style="139" customWidth="1"/>
    <col min="15894" max="15895" width="9.140625" style="139"/>
    <col min="15896" max="15896" width="10.5703125" style="139" bestFit="1" customWidth="1"/>
    <col min="15897" max="15897" width="11.28515625" style="139" customWidth="1"/>
    <col min="15898" max="16128" width="9.140625" style="139"/>
    <col min="16129" max="16129" width="89" style="139" customWidth="1"/>
    <col min="16130" max="16130" width="19.42578125" style="139" customWidth="1"/>
    <col min="16131" max="16131" width="16.140625" style="139" customWidth="1"/>
    <col min="16132" max="16132" width="14.85546875" style="139" customWidth="1"/>
    <col min="16133" max="16133" width="12.140625" style="139" customWidth="1"/>
    <col min="16134" max="16134" width="11" style="139" customWidth="1"/>
    <col min="16135" max="16135" width="9.85546875" style="139" customWidth="1"/>
    <col min="16136" max="16136" width="17.140625" style="139" customWidth="1"/>
    <col min="16137" max="16137" width="10.42578125" style="139" customWidth="1"/>
    <col min="16138" max="16138" width="10.85546875" style="139" customWidth="1"/>
    <col min="16139" max="16139" width="12.7109375" style="139" customWidth="1"/>
    <col min="16140" max="16140" width="9.5703125" style="139" customWidth="1"/>
    <col min="16141" max="16141" width="12.85546875" style="139" customWidth="1"/>
    <col min="16142" max="16142" width="12.5703125" style="139" customWidth="1"/>
    <col min="16143" max="16143" width="11" style="139" customWidth="1"/>
    <col min="16144" max="16144" width="15.140625" style="139" customWidth="1"/>
    <col min="16145" max="16146" width="10.7109375" style="139" customWidth="1"/>
    <col min="16147" max="16147" width="9.140625" style="139"/>
    <col min="16148" max="16148" width="12.85546875" style="139" customWidth="1"/>
    <col min="16149" max="16149" width="23.42578125" style="139" customWidth="1"/>
    <col min="16150" max="16151" width="9.140625" style="139"/>
    <col min="16152" max="16152" width="10.5703125" style="139" bestFit="1" customWidth="1"/>
    <col min="16153" max="16153" width="11.28515625" style="139" customWidth="1"/>
    <col min="16154" max="16384" width="9.140625" style="139"/>
  </cols>
  <sheetData>
    <row r="1" spans="1:42" x14ac:dyDescent="0.35">
      <c r="A1" s="1231"/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453"/>
      <c r="R1" s="453"/>
      <c r="S1" s="453"/>
      <c r="T1" s="453"/>
    </row>
    <row r="2" spans="1:42" ht="27" customHeight="1" x14ac:dyDescent="0.35">
      <c r="A2" s="1232" t="s">
        <v>57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</row>
    <row r="3" spans="1:42" ht="63" customHeight="1" thickBot="1" x14ac:dyDescent="0.4">
      <c r="A3" s="1300" t="s">
        <v>94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1300"/>
      <c r="M3" s="1300"/>
      <c r="N3" s="1300"/>
      <c r="O3" s="1300"/>
      <c r="P3" s="1300"/>
      <c r="Q3" s="519"/>
      <c r="R3" s="519"/>
    </row>
    <row r="4" spans="1:42" ht="26.25" customHeight="1" x14ac:dyDescent="0.35">
      <c r="A4" s="1301" t="s">
        <v>7</v>
      </c>
      <c r="B4" s="1304" t="s">
        <v>0</v>
      </c>
      <c r="C4" s="1304"/>
      <c r="D4" s="1304"/>
      <c r="E4" s="1304" t="s">
        <v>1</v>
      </c>
      <c r="F4" s="1304"/>
      <c r="G4" s="1304"/>
      <c r="H4" s="1304" t="s">
        <v>2</v>
      </c>
      <c r="I4" s="1304"/>
      <c r="J4" s="1304"/>
      <c r="K4" s="1304" t="s">
        <v>3</v>
      </c>
      <c r="L4" s="1304"/>
      <c r="M4" s="1304"/>
      <c r="N4" s="1305" t="s">
        <v>22</v>
      </c>
      <c r="O4" s="1305"/>
      <c r="P4" s="1306"/>
      <c r="Q4" s="454"/>
      <c r="R4" s="454"/>
    </row>
    <row r="5" spans="1:42" ht="8.25" customHeight="1" x14ac:dyDescent="0.35">
      <c r="A5" s="1302"/>
      <c r="B5" s="1299"/>
      <c r="C5" s="1299"/>
      <c r="D5" s="1299"/>
      <c r="E5" s="1299"/>
      <c r="F5" s="1299"/>
      <c r="G5" s="1299"/>
      <c r="H5" s="1299"/>
      <c r="I5" s="1299"/>
      <c r="J5" s="1299"/>
      <c r="K5" s="1299"/>
      <c r="L5" s="1299"/>
      <c r="M5" s="1299"/>
      <c r="N5" s="475"/>
      <c r="O5" s="475"/>
      <c r="P5" s="482"/>
      <c r="Q5" s="454"/>
      <c r="R5" s="454"/>
    </row>
    <row r="6" spans="1:42" ht="60.75" thickBot="1" x14ac:dyDescent="0.4">
      <c r="A6" s="1303"/>
      <c r="B6" s="523" t="s">
        <v>16</v>
      </c>
      <c r="C6" s="523" t="s">
        <v>17</v>
      </c>
      <c r="D6" s="523" t="s">
        <v>4</v>
      </c>
      <c r="E6" s="523" t="s">
        <v>16</v>
      </c>
      <c r="F6" s="523" t="s">
        <v>17</v>
      </c>
      <c r="G6" s="523" t="s">
        <v>4</v>
      </c>
      <c r="H6" s="523" t="s">
        <v>16</v>
      </c>
      <c r="I6" s="523" t="s">
        <v>17</v>
      </c>
      <c r="J6" s="523" t="s">
        <v>4</v>
      </c>
      <c r="K6" s="523" t="s">
        <v>16</v>
      </c>
      <c r="L6" s="523" t="s">
        <v>17</v>
      </c>
      <c r="M6" s="523" t="s">
        <v>4</v>
      </c>
      <c r="N6" s="523" t="s">
        <v>16</v>
      </c>
      <c r="O6" s="523" t="s">
        <v>17</v>
      </c>
      <c r="P6" s="524" t="s">
        <v>4</v>
      </c>
      <c r="Q6" s="454"/>
      <c r="R6" s="454"/>
    </row>
    <row r="7" spans="1:42" ht="27" thickBot="1" x14ac:dyDescent="0.4">
      <c r="A7" s="540" t="s">
        <v>13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2"/>
      <c r="Q7" s="454"/>
      <c r="R7" s="454"/>
    </row>
    <row r="8" spans="1:42" s="456" customFormat="1" ht="26.25" x14ac:dyDescent="0.35">
      <c r="A8" s="485" t="s">
        <v>51</v>
      </c>
      <c r="B8" s="486">
        <f t="shared" ref="B8:G8" si="0">SUM(B10:B10)</f>
        <v>0</v>
      </c>
      <c r="C8" s="486">
        <v>27</v>
      </c>
      <c r="D8" s="486">
        <v>27</v>
      </c>
      <c r="E8" s="486">
        <f t="shared" si="0"/>
        <v>0</v>
      </c>
      <c r="F8" s="486">
        <f t="shared" si="0"/>
        <v>0</v>
      </c>
      <c r="G8" s="486">
        <f t="shared" si="0"/>
        <v>0</v>
      </c>
      <c r="H8" s="486">
        <v>0</v>
      </c>
      <c r="I8" s="486">
        <v>0</v>
      </c>
      <c r="J8" s="486">
        <v>0</v>
      </c>
      <c r="K8" s="486">
        <v>0</v>
      </c>
      <c r="L8" s="486">
        <v>0</v>
      </c>
      <c r="M8" s="486">
        <v>0</v>
      </c>
      <c r="N8" s="486">
        <f>SUM(B8+H8+K8+E8)</f>
        <v>0</v>
      </c>
      <c r="O8" s="486">
        <v>27</v>
      </c>
      <c r="P8" s="487">
        <v>27</v>
      </c>
      <c r="Q8" s="455"/>
      <c r="R8" s="455"/>
    </row>
    <row r="9" spans="1:42" ht="26.25" x14ac:dyDescent="0.35">
      <c r="A9" s="478" t="s">
        <v>59</v>
      </c>
      <c r="B9" s="136">
        <v>0</v>
      </c>
      <c r="C9" s="488">
        <v>12</v>
      </c>
      <c r="D9" s="488">
        <v>12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346">
        <v>12</v>
      </c>
      <c r="P9" s="477">
        <v>12</v>
      </c>
      <c r="Q9" s="454"/>
      <c r="R9" s="454"/>
    </row>
    <row r="10" spans="1:42" ht="26.25" x14ac:dyDescent="0.35">
      <c r="A10" s="478" t="s">
        <v>58</v>
      </c>
      <c r="B10" s="136">
        <f>B18+B24</f>
        <v>0</v>
      </c>
      <c r="C10" s="488">
        <v>15</v>
      </c>
      <c r="D10" s="488">
        <v>15</v>
      </c>
      <c r="E10" s="136">
        <f>E18+E24</f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f>SUM(C10+F10+I10+L10)</f>
        <v>15</v>
      </c>
      <c r="P10" s="293">
        <f>SUM(N10+O10)</f>
        <v>15</v>
      </c>
      <c r="Q10" s="454"/>
      <c r="R10" s="454"/>
    </row>
    <row r="11" spans="1:42" s="456" customFormat="1" ht="26.25" x14ac:dyDescent="0.35">
      <c r="A11" s="479" t="s">
        <v>52</v>
      </c>
      <c r="B11" s="346">
        <v>0</v>
      </c>
      <c r="C11" s="346">
        <v>30</v>
      </c>
      <c r="D11" s="346">
        <v>30</v>
      </c>
      <c r="E11" s="346">
        <v>0</v>
      </c>
      <c r="F11" s="346">
        <v>0</v>
      </c>
      <c r="G11" s="346">
        <v>0</v>
      </c>
      <c r="H11" s="346">
        <f>SUM(H12:H12)</f>
        <v>0</v>
      </c>
      <c r="I11" s="346">
        <v>0</v>
      </c>
      <c r="J11" s="346">
        <v>0</v>
      </c>
      <c r="K11" s="346">
        <v>0</v>
      </c>
      <c r="L11" s="346">
        <v>0</v>
      </c>
      <c r="M11" s="346">
        <v>0</v>
      </c>
      <c r="N11" s="346">
        <v>0</v>
      </c>
      <c r="O11" s="346">
        <v>30</v>
      </c>
      <c r="P11" s="477">
        <v>30</v>
      </c>
      <c r="Q11" s="455"/>
      <c r="R11" s="455"/>
    </row>
    <row r="12" spans="1:42" ht="27" thickBot="1" x14ac:dyDescent="0.4">
      <c r="A12" s="552" t="s">
        <v>58</v>
      </c>
      <c r="B12" s="476">
        <v>0</v>
      </c>
      <c r="C12" s="553">
        <v>30</v>
      </c>
      <c r="D12" s="553">
        <v>30</v>
      </c>
      <c r="E12" s="476">
        <v>0</v>
      </c>
      <c r="F12" s="476">
        <v>0</v>
      </c>
      <c r="G12" s="476">
        <v>0</v>
      </c>
      <c r="H12" s="476">
        <v>0</v>
      </c>
      <c r="I12" s="476">
        <v>0</v>
      </c>
      <c r="J12" s="476">
        <v>0</v>
      </c>
      <c r="K12" s="476">
        <v>0</v>
      </c>
      <c r="L12" s="476">
        <v>0</v>
      </c>
      <c r="M12" s="476">
        <v>0</v>
      </c>
      <c r="N12" s="476">
        <v>0</v>
      </c>
      <c r="O12" s="553">
        <v>30</v>
      </c>
      <c r="P12" s="554">
        <v>30</v>
      </c>
      <c r="Q12" s="454"/>
      <c r="R12" s="454"/>
    </row>
    <row r="13" spans="1:42" ht="27" thickBot="1" x14ac:dyDescent="0.4">
      <c r="A13" s="557" t="s">
        <v>10</v>
      </c>
      <c r="B13" s="558">
        <f>B8+B11</f>
        <v>0</v>
      </c>
      <c r="C13" s="558">
        <f t="shared" ref="C13:O13" si="1">C8+C11</f>
        <v>57</v>
      </c>
      <c r="D13" s="558">
        <f t="shared" si="1"/>
        <v>57</v>
      </c>
      <c r="E13" s="558">
        <f t="shared" si="1"/>
        <v>0</v>
      </c>
      <c r="F13" s="558">
        <f t="shared" si="1"/>
        <v>0</v>
      </c>
      <c r="G13" s="558">
        <f t="shared" si="1"/>
        <v>0</v>
      </c>
      <c r="H13" s="558">
        <f t="shared" si="1"/>
        <v>0</v>
      </c>
      <c r="I13" s="558">
        <f t="shared" si="1"/>
        <v>0</v>
      </c>
      <c r="J13" s="558">
        <f t="shared" si="1"/>
        <v>0</v>
      </c>
      <c r="K13" s="558">
        <f t="shared" si="1"/>
        <v>0</v>
      </c>
      <c r="L13" s="558">
        <f t="shared" si="1"/>
        <v>0</v>
      </c>
      <c r="M13" s="558">
        <f t="shared" si="1"/>
        <v>0</v>
      </c>
      <c r="N13" s="558">
        <f t="shared" si="1"/>
        <v>0</v>
      </c>
      <c r="O13" s="558">
        <f t="shared" si="1"/>
        <v>57</v>
      </c>
      <c r="P13" s="559">
        <v>59</v>
      </c>
      <c r="Q13" s="454"/>
      <c r="R13" s="454"/>
    </row>
    <row r="14" spans="1:42" ht="26.25" x14ac:dyDescent="0.35">
      <c r="A14" s="555" t="s">
        <v>14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56"/>
      <c r="Q14" s="454"/>
      <c r="R14" s="454"/>
    </row>
    <row r="15" spans="1:42" ht="27" thickBot="1" x14ac:dyDescent="0.4">
      <c r="A15" s="526" t="s">
        <v>9</v>
      </c>
      <c r="B15" s="527"/>
      <c r="C15" s="527"/>
      <c r="D15" s="528"/>
      <c r="E15" s="527"/>
      <c r="F15" s="527"/>
      <c r="G15" s="528"/>
      <c r="H15" s="527"/>
      <c r="I15" s="527" t="s">
        <v>5</v>
      </c>
      <c r="J15" s="528"/>
      <c r="K15" s="527"/>
      <c r="L15" s="527"/>
      <c r="M15" s="528"/>
      <c r="N15" s="108"/>
      <c r="O15" s="108"/>
      <c r="P15" s="362"/>
      <c r="Q15" s="457"/>
      <c r="R15" s="457"/>
    </row>
    <row r="16" spans="1:42" s="456" customFormat="1" x14ac:dyDescent="0.35">
      <c r="A16" s="485" t="s">
        <v>51</v>
      </c>
      <c r="B16" s="486">
        <v>0</v>
      </c>
      <c r="C16" s="486">
        <v>27</v>
      </c>
      <c r="D16" s="486">
        <v>27</v>
      </c>
      <c r="E16" s="486">
        <v>0</v>
      </c>
      <c r="F16" s="486">
        <f>SUM(F18:F18)</f>
        <v>0</v>
      </c>
      <c r="G16" s="486">
        <f>SUM(G18:G18)</f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27</v>
      </c>
      <c r="P16" s="487">
        <v>27</v>
      </c>
      <c r="Q16" s="458"/>
      <c r="R16" s="458"/>
    </row>
    <row r="17" spans="1:18" ht="26.25" x14ac:dyDescent="0.35">
      <c r="A17" s="478" t="s">
        <v>59</v>
      </c>
      <c r="B17" s="136">
        <v>0</v>
      </c>
      <c r="C17" s="488">
        <v>12</v>
      </c>
      <c r="D17" s="488">
        <v>12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346">
        <v>12</v>
      </c>
      <c r="P17" s="477">
        <v>12</v>
      </c>
      <c r="Q17" s="454"/>
      <c r="R17" s="454"/>
    </row>
    <row r="18" spans="1:18" ht="26.25" x14ac:dyDescent="0.35">
      <c r="A18" s="478" t="s">
        <v>58</v>
      </c>
      <c r="B18" s="58">
        <v>0</v>
      </c>
      <c r="C18" s="489">
        <v>15</v>
      </c>
      <c r="D18" s="489">
        <v>15</v>
      </c>
      <c r="E18" s="58">
        <v>0</v>
      </c>
      <c r="F18" s="58">
        <v>0</v>
      </c>
      <c r="G18" s="58">
        <f>E18+F18</f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f>SUM(C18+F18+I18+L18)</f>
        <v>15</v>
      </c>
      <c r="P18" s="293">
        <f>SUM(N18+O18)</f>
        <v>15</v>
      </c>
      <c r="Q18" s="286"/>
      <c r="R18" s="286"/>
    </row>
    <row r="19" spans="1:18" s="456" customFormat="1" x14ac:dyDescent="0.35">
      <c r="A19" s="479" t="s">
        <v>52</v>
      </c>
      <c r="B19" s="346">
        <v>0</v>
      </c>
      <c r="C19" s="346">
        <v>30</v>
      </c>
      <c r="D19" s="346">
        <v>30</v>
      </c>
      <c r="E19" s="346">
        <v>0</v>
      </c>
      <c r="F19" s="346">
        <v>0</v>
      </c>
      <c r="G19" s="346">
        <v>0</v>
      </c>
      <c r="H19" s="346">
        <v>0</v>
      </c>
      <c r="I19" s="346">
        <v>0</v>
      </c>
      <c r="J19" s="346">
        <v>0</v>
      </c>
      <c r="K19" s="346">
        <v>0</v>
      </c>
      <c r="L19" s="346">
        <v>0</v>
      </c>
      <c r="M19" s="346">
        <v>0</v>
      </c>
      <c r="N19" s="346">
        <v>0</v>
      </c>
      <c r="O19" s="346">
        <v>30</v>
      </c>
      <c r="P19" s="477">
        <v>30</v>
      </c>
      <c r="Q19" s="458"/>
      <c r="R19" s="458"/>
    </row>
    <row r="20" spans="1:18" ht="26.25" thickBot="1" x14ac:dyDescent="0.4">
      <c r="A20" s="538" t="s">
        <v>58</v>
      </c>
      <c r="B20" s="483">
        <v>0</v>
      </c>
      <c r="C20" s="539">
        <v>30</v>
      </c>
      <c r="D20" s="539">
        <v>30</v>
      </c>
      <c r="E20" s="483">
        <v>0</v>
      </c>
      <c r="F20" s="483">
        <v>0</v>
      </c>
      <c r="G20" s="483">
        <v>0</v>
      </c>
      <c r="H20" s="483">
        <v>0</v>
      </c>
      <c r="I20" s="483">
        <v>0</v>
      </c>
      <c r="J20" s="483">
        <v>0</v>
      </c>
      <c r="K20" s="483">
        <v>0</v>
      </c>
      <c r="L20" s="483">
        <v>0</v>
      </c>
      <c r="M20" s="483">
        <v>0</v>
      </c>
      <c r="N20" s="483">
        <v>0</v>
      </c>
      <c r="O20" s="483">
        <f>SUM(D20+G20+J20)</f>
        <v>30</v>
      </c>
      <c r="P20" s="484">
        <f>SUM(N20+O20)</f>
        <v>30</v>
      </c>
      <c r="Q20" s="286"/>
      <c r="R20" s="286"/>
    </row>
    <row r="21" spans="1:18" x14ac:dyDescent="0.35">
      <c r="A21" s="537" t="s">
        <v>6</v>
      </c>
      <c r="B21" s="525">
        <f>B16+B19</f>
        <v>0</v>
      </c>
      <c r="C21" s="525">
        <f t="shared" ref="C21:P21" si="2">C16+C19</f>
        <v>57</v>
      </c>
      <c r="D21" s="525">
        <f t="shared" si="2"/>
        <v>57</v>
      </c>
      <c r="E21" s="525">
        <f t="shared" si="2"/>
        <v>0</v>
      </c>
      <c r="F21" s="525">
        <f t="shared" si="2"/>
        <v>0</v>
      </c>
      <c r="G21" s="525">
        <f t="shared" si="2"/>
        <v>0</v>
      </c>
      <c r="H21" s="525">
        <f t="shared" si="2"/>
        <v>0</v>
      </c>
      <c r="I21" s="525">
        <f t="shared" si="2"/>
        <v>0</v>
      </c>
      <c r="J21" s="525">
        <f t="shared" si="2"/>
        <v>0</v>
      </c>
      <c r="K21" s="525">
        <f t="shared" si="2"/>
        <v>0</v>
      </c>
      <c r="L21" s="525">
        <f t="shared" si="2"/>
        <v>0</v>
      </c>
      <c r="M21" s="525">
        <f t="shared" si="2"/>
        <v>0</v>
      </c>
      <c r="N21" s="525">
        <f t="shared" si="2"/>
        <v>0</v>
      </c>
      <c r="O21" s="525">
        <f t="shared" si="2"/>
        <v>57</v>
      </c>
      <c r="P21" s="525">
        <f t="shared" si="2"/>
        <v>57</v>
      </c>
      <c r="Q21" s="286"/>
      <c r="R21" s="286"/>
    </row>
    <row r="22" spans="1:18" ht="29.25" customHeight="1" thickBot="1" x14ac:dyDescent="0.4">
      <c r="A22" s="543" t="s">
        <v>15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5"/>
      <c r="O22" s="545"/>
      <c r="P22" s="546"/>
      <c r="Q22" s="459"/>
      <c r="R22" s="459"/>
    </row>
    <row r="23" spans="1:18" s="456" customFormat="1" ht="26.25" thickBot="1" x14ac:dyDescent="0.4">
      <c r="A23" s="547" t="s">
        <v>51</v>
      </c>
      <c r="B23" s="548">
        <f>SUM(B24:B24)</f>
        <v>0</v>
      </c>
      <c r="C23" s="548">
        <f>SUM(C24:C24)</f>
        <v>0</v>
      </c>
      <c r="D23" s="548">
        <f>B23+C23</f>
        <v>0</v>
      </c>
      <c r="E23" s="548">
        <f>SUM(E24:E24)</f>
        <v>0</v>
      </c>
      <c r="F23" s="548">
        <f>SUM(F24:F24)</f>
        <v>0</v>
      </c>
      <c r="G23" s="548">
        <f>SUM(E23:F23)</f>
        <v>0</v>
      </c>
      <c r="H23" s="548">
        <f>SUM(H24:H24)</f>
        <v>0</v>
      </c>
      <c r="I23" s="548">
        <f>SUM(I24:I24)</f>
        <v>0</v>
      </c>
      <c r="J23" s="548">
        <f>H23+I23</f>
        <v>0</v>
      </c>
      <c r="K23" s="548">
        <f>SUM(K24:K24)</f>
        <v>0</v>
      </c>
      <c r="L23" s="548">
        <f>SUM(L24:L24)</f>
        <v>0</v>
      </c>
      <c r="M23" s="548">
        <f>SUM(K23:L23)</f>
        <v>0</v>
      </c>
      <c r="N23" s="549">
        <f t="shared" ref="N23:O26" si="3">B23+E23+H23+K23</f>
        <v>0</v>
      </c>
      <c r="O23" s="549">
        <f t="shared" si="3"/>
        <v>0</v>
      </c>
      <c r="P23" s="550">
        <f>N23+O23</f>
        <v>0</v>
      </c>
      <c r="Q23" s="460"/>
      <c r="R23" s="460"/>
    </row>
    <row r="24" spans="1:18" ht="26.25" x14ac:dyDescent="0.35">
      <c r="A24" s="533" t="s">
        <v>58</v>
      </c>
      <c r="B24" s="534">
        <v>0</v>
      </c>
      <c r="C24" s="534">
        <v>0</v>
      </c>
      <c r="D24" s="534">
        <v>0</v>
      </c>
      <c r="E24" s="534">
        <v>0</v>
      </c>
      <c r="F24" s="534">
        <v>0</v>
      </c>
      <c r="G24" s="534">
        <v>0</v>
      </c>
      <c r="H24" s="534">
        <v>0</v>
      </c>
      <c r="I24" s="534">
        <v>0</v>
      </c>
      <c r="J24" s="534">
        <v>0</v>
      </c>
      <c r="K24" s="534">
        <v>0</v>
      </c>
      <c r="L24" s="534">
        <v>0</v>
      </c>
      <c r="M24" s="534">
        <v>0</v>
      </c>
      <c r="N24" s="535">
        <f t="shared" si="3"/>
        <v>0</v>
      </c>
      <c r="O24" s="535">
        <f t="shared" si="3"/>
        <v>0</v>
      </c>
      <c r="P24" s="536">
        <f>N24+O24</f>
        <v>0</v>
      </c>
      <c r="Q24" s="461"/>
      <c r="R24" s="461"/>
    </row>
    <row r="25" spans="1:18" ht="26.25" x14ac:dyDescent="0.35">
      <c r="A25" s="478" t="s">
        <v>59</v>
      </c>
      <c r="B25" s="136">
        <v>0</v>
      </c>
      <c r="C25" s="346">
        <v>0</v>
      </c>
      <c r="D25" s="34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346">
        <v>0</v>
      </c>
      <c r="P25" s="477">
        <v>0</v>
      </c>
      <c r="Q25" s="454"/>
      <c r="R25" s="454"/>
    </row>
    <row r="26" spans="1:18" s="456" customFormat="1" ht="26.25" x14ac:dyDescent="0.35">
      <c r="A26" s="479" t="s">
        <v>52</v>
      </c>
      <c r="B26" s="346">
        <f>SUM(B27:B27)</f>
        <v>0</v>
      </c>
      <c r="C26" s="346">
        <f>SUM(C27:C27)</f>
        <v>0</v>
      </c>
      <c r="D26" s="346">
        <f>B26+C26</f>
        <v>0</v>
      </c>
      <c r="E26" s="346">
        <f>SUM(E27:E27)</f>
        <v>0</v>
      </c>
      <c r="F26" s="346">
        <f>SUM(F27:F27)</f>
        <v>0</v>
      </c>
      <c r="G26" s="346">
        <f>E26+F26</f>
        <v>0</v>
      </c>
      <c r="H26" s="346">
        <f>SUM(H27:H27)</f>
        <v>0</v>
      </c>
      <c r="I26" s="346">
        <f>SUM(I27:I27)</f>
        <v>0</v>
      </c>
      <c r="J26" s="346">
        <f>H26+I26</f>
        <v>0</v>
      </c>
      <c r="K26" s="346">
        <f>SUM(K27:K27)</f>
        <v>0</v>
      </c>
      <c r="L26" s="346">
        <f>SUM(L27:L27)</f>
        <v>0</v>
      </c>
      <c r="M26" s="346">
        <f>K26+L26</f>
        <v>0</v>
      </c>
      <c r="N26" s="347">
        <f t="shared" si="3"/>
        <v>0</v>
      </c>
      <c r="O26" s="347">
        <f t="shared" si="3"/>
        <v>0</v>
      </c>
      <c r="P26" s="480">
        <f>O26+N26</f>
        <v>0</v>
      </c>
      <c r="Q26" s="462"/>
      <c r="R26" s="462"/>
    </row>
    <row r="27" spans="1:18" ht="26.25" x14ac:dyDescent="0.35">
      <c r="A27" s="478" t="s">
        <v>58</v>
      </c>
      <c r="B27" s="137">
        <v>0</v>
      </c>
      <c r="C27" s="137">
        <v>0</v>
      </c>
      <c r="D27" s="137">
        <f>B27+C27</f>
        <v>0</v>
      </c>
      <c r="E27" s="137">
        <v>0</v>
      </c>
      <c r="F27" s="137">
        <v>0</v>
      </c>
      <c r="G27" s="137">
        <f>E27+F27</f>
        <v>0</v>
      </c>
      <c r="H27" s="137">
        <v>0</v>
      </c>
      <c r="I27" s="137">
        <v>0</v>
      </c>
      <c r="J27" s="137">
        <f>H27+I27</f>
        <v>0</v>
      </c>
      <c r="K27" s="137">
        <v>0</v>
      </c>
      <c r="L27" s="137">
        <v>0</v>
      </c>
      <c r="M27" s="137">
        <f>K27+L27</f>
        <v>0</v>
      </c>
      <c r="N27" s="140">
        <f>SUM(B27,E27,H27,K27)</f>
        <v>0</v>
      </c>
      <c r="O27" s="140">
        <f>SUM(C27,F27,I27,L27)</f>
        <v>0</v>
      </c>
      <c r="P27" s="481">
        <f>O27+N27</f>
        <v>0</v>
      </c>
      <c r="Q27" s="459"/>
      <c r="R27" s="459"/>
    </row>
    <row r="28" spans="1:18" ht="27" thickBot="1" x14ac:dyDescent="0.4">
      <c r="A28" s="538" t="s">
        <v>59</v>
      </c>
      <c r="B28" s="483">
        <v>0</v>
      </c>
      <c r="C28" s="539">
        <v>0</v>
      </c>
      <c r="D28" s="539">
        <v>0</v>
      </c>
      <c r="E28" s="483">
        <v>0</v>
      </c>
      <c r="F28" s="483">
        <v>0</v>
      </c>
      <c r="G28" s="483">
        <v>0</v>
      </c>
      <c r="H28" s="483">
        <v>0</v>
      </c>
      <c r="I28" s="483">
        <v>0</v>
      </c>
      <c r="J28" s="483">
        <v>0</v>
      </c>
      <c r="K28" s="483">
        <v>0</v>
      </c>
      <c r="L28" s="483">
        <v>0</v>
      </c>
      <c r="M28" s="483">
        <v>0</v>
      </c>
      <c r="N28" s="483">
        <v>0</v>
      </c>
      <c r="O28" s="539">
        <v>0</v>
      </c>
      <c r="P28" s="551">
        <v>0</v>
      </c>
      <c r="Q28" s="454"/>
      <c r="R28" s="454"/>
    </row>
    <row r="29" spans="1:18" x14ac:dyDescent="0.35">
      <c r="A29" s="531" t="s">
        <v>11</v>
      </c>
      <c r="B29" s="525">
        <f t="shared" ref="B29:P29" si="4">B26+B23</f>
        <v>0</v>
      </c>
      <c r="C29" s="525">
        <f t="shared" si="4"/>
        <v>0</v>
      </c>
      <c r="D29" s="525">
        <f t="shared" si="4"/>
        <v>0</v>
      </c>
      <c r="E29" s="525">
        <f t="shared" si="4"/>
        <v>0</v>
      </c>
      <c r="F29" s="525">
        <f t="shared" si="4"/>
        <v>0</v>
      </c>
      <c r="G29" s="525">
        <f t="shared" si="4"/>
        <v>0</v>
      </c>
      <c r="H29" s="525">
        <f t="shared" si="4"/>
        <v>0</v>
      </c>
      <c r="I29" s="525">
        <f t="shared" si="4"/>
        <v>0</v>
      </c>
      <c r="J29" s="525">
        <f t="shared" si="4"/>
        <v>0</v>
      </c>
      <c r="K29" s="525">
        <f t="shared" si="4"/>
        <v>0</v>
      </c>
      <c r="L29" s="525">
        <f t="shared" si="4"/>
        <v>0</v>
      </c>
      <c r="M29" s="525">
        <f t="shared" si="4"/>
        <v>0</v>
      </c>
      <c r="N29" s="525">
        <f t="shared" si="4"/>
        <v>0</v>
      </c>
      <c r="O29" s="525">
        <f t="shared" si="4"/>
        <v>0</v>
      </c>
      <c r="P29" s="532">
        <f t="shared" si="4"/>
        <v>0</v>
      </c>
      <c r="Q29" s="358"/>
      <c r="R29" s="358"/>
    </row>
    <row r="30" spans="1:18" x14ac:dyDescent="0.35">
      <c r="A30" s="529" t="s">
        <v>8</v>
      </c>
      <c r="B30" s="463">
        <f>B21</f>
        <v>0</v>
      </c>
      <c r="C30" s="463">
        <f t="shared" ref="C30:P30" si="5">C21</f>
        <v>57</v>
      </c>
      <c r="D30" s="463">
        <f t="shared" si="5"/>
        <v>57</v>
      </c>
      <c r="E30" s="463">
        <f t="shared" si="5"/>
        <v>0</v>
      </c>
      <c r="F30" s="463">
        <f t="shared" si="5"/>
        <v>0</v>
      </c>
      <c r="G30" s="463">
        <f t="shared" si="5"/>
        <v>0</v>
      </c>
      <c r="H30" s="463">
        <f t="shared" si="5"/>
        <v>0</v>
      </c>
      <c r="I30" s="463">
        <f t="shared" si="5"/>
        <v>0</v>
      </c>
      <c r="J30" s="463">
        <f t="shared" si="5"/>
        <v>0</v>
      </c>
      <c r="K30" s="463">
        <f t="shared" si="5"/>
        <v>0</v>
      </c>
      <c r="L30" s="463">
        <f t="shared" si="5"/>
        <v>0</v>
      </c>
      <c r="M30" s="463">
        <f t="shared" si="5"/>
        <v>0</v>
      </c>
      <c r="N30" s="463">
        <f t="shared" si="5"/>
        <v>0</v>
      </c>
      <c r="O30" s="463">
        <f t="shared" si="5"/>
        <v>57</v>
      </c>
      <c r="P30" s="530">
        <f t="shared" si="5"/>
        <v>57</v>
      </c>
      <c r="Q30" s="134"/>
      <c r="R30" s="134"/>
    </row>
    <row r="31" spans="1:18" ht="26.25" thickBot="1" x14ac:dyDescent="0.4">
      <c r="A31" s="561" t="s">
        <v>15</v>
      </c>
      <c r="B31" s="562">
        <f>B29</f>
        <v>0</v>
      </c>
      <c r="C31" s="562">
        <f t="shared" ref="C31:P31" si="6">C29</f>
        <v>0</v>
      </c>
      <c r="D31" s="562">
        <f t="shared" si="6"/>
        <v>0</v>
      </c>
      <c r="E31" s="562">
        <f t="shared" si="6"/>
        <v>0</v>
      </c>
      <c r="F31" s="562">
        <f t="shared" si="6"/>
        <v>0</v>
      </c>
      <c r="G31" s="562">
        <f t="shared" si="6"/>
        <v>0</v>
      </c>
      <c r="H31" s="562">
        <f t="shared" si="6"/>
        <v>0</v>
      </c>
      <c r="I31" s="562">
        <f t="shared" si="6"/>
        <v>0</v>
      </c>
      <c r="J31" s="562">
        <f t="shared" si="6"/>
        <v>0</v>
      </c>
      <c r="K31" s="562">
        <f t="shared" si="6"/>
        <v>0</v>
      </c>
      <c r="L31" s="562">
        <f t="shared" si="6"/>
        <v>0</v>
      </c>
      <c r="M31" s="562">
        <f t="shared" si="6"/>
        <v>0</v>
      </c>
      <c r="N31" s="562">
        <f t="shared" si="6"/>
        <v>0</v>
      </c>
      <c r="O31" s="562">
        <f t="shared" si="6"/>
        <v>0</v>
      </c>
      <c r="P31" s="563">
        <f t="shared" si="6"/>
        <v>0</v>
      </c>
      <c r="Q31" s="134"/>
      <c r="R31" s="134"/>
    </row>
    <row r="32" spans="1:18" ht="30.75" thickBot="1" x14ac:dyDescent="0.4">
      <c r="A32" s="560" t="s">
        <v>12</v>
      </c>
      <c r="B32" s="564">
        <f>B30+B31</f>
        <v>0</v>
      </c>
      <c r="C32" s="564">
        <f t="shared" ref="C32:P32" si="7">C30+C31</f>
        <v>57</v>
      </c>
      <c r="D32" s="564">
        <f t="shared" si="7"/>
        <v>57</v>
      </c>
      <c r="E32" s="564">
        <f t="shared" si="7"/>
        <v>0</v>
      </c>
      <c r="F32" s="564">
        <f t="shared" si="7"/>
        <v>0</v>
      </c>
      <c r="G32" s="564">
        <f t="shared" si="7"/>
        <v>0</v>
      </c>
      <c r="H32" s="564">
        <f t="shared" si="7"/>
        <v>0</v>
      </c>
      <c r="I32" s="564">
        <f t="shared" si="7"/>
        <v>0</v>
      </c>
      <c r="J32" s="564">
        <f t="shared" si="7"/>
        <v>0</v>
      </c>
      <c r="K32" s="564">
        <f t="shared" si="7"/>
        <v>0</v>
      </c>
      <c r="L32" s="564">
        <f t="shared" si="7"/>
        <v>0</v>
      </c>
      <c r="M32" s="564">
        <f t="shared" si="7"/>
        <v>0</v>
      </c>
      <c r="N32" s="564">
        <f t="shared" si="7"/>
        <v>0</v>
      </c>
      <c r="O32" s="564">
        <f t="shared" si="7"/>
        <v>57</v>
      </c>
      <c r="P32" s="565">
        <f t="shared" si="7"/>
        <v>57</v>
      </c>
      <c r="Q32" s="134"/>
      <c r="R32" s="134"/>
    </row>
    <row r="33" spans="1:17" x14ac:dyDescent="0.35">
      <c r="A33" s="286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8"/>
    </row>
    <row r="34" spans="1:17" ht="25.5" customHeight="1" x14ac:dyDescent="0.35">
      <c r="A34" s="1226"/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</row>
    <row r="35" spans="1:17" x14ac:dyDescent="0.35">
      <c r="A35" s="360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</row>
    <row r="36" spans="1:17" x14ac:dyDescent="0.35">
      <c r="A36" s="360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</sheetData>
  <mergeCells count="14">
    <mergeCell ref="E5:G5"/>
    <mergeCell ref="H5:J5"/>
    <mergeCell ref="K5:M5"/>
    <mergeCell ref="A34:P34"/>
    <mergeCell ref="A1:P1"/>
    <mergeCell ref="A2:P2"/>
    <mergeCell ref="A3:P3"/>
    <mergeCell ref="A4:A6"/>
    <mergeCell ref="B4:D4"/>
    <mergeCell ref="E4:G4"/>
    <mergeCell ref="H4:J4"/>
    <mergeCell ref="K4:M4"/>
    <mergeCell ref="N4:P4"/>
    <mergeCell ref="B5:D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AP53"/>
  <sheetViews>
    <sheetView view="pageBreakPreview" topLeftCell="A13" zoomScale="50" zoomScaleNormal="50" zoomScaleSheetLayoutView="50" workbookViewId="0">
      <selection activeCell="G42" sqref="G42"/>
    </sheetView>
  </sheetViews>
  <sheetFormatPr defaultRowHeight="25.5" x14ac:dyDescent="0.35"/>
  <cols>
    <col min="1" max="1" width="106" style="1" customWidth="1"/>
    <col min="2" max="16" width="13.8554687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106" style="1" customWidth="1"/>
    <col min="258" max="272" width="13.8554687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106" style="1" customWidth="1"/>
    <col min="514" max="528" width="13.8554687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106" style="1" customWidth="1"/>
    <col min="770" max="784" width="13.8554687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106" style="1" customWidth="1"/>
    <col min="1026" max="1040" width="13.8554687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106" style="1" customWidth="1"/>
    <col min="1282" max="1296" width="13.8554687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106" style="1" customWidth="1"/>
    <col min="1538" max="1552" width="13.8554687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106" style="1" customWidth="1"/>
    <col min="1794" max="1808" width="13.8554687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106" style="1" customWidth="1"/>
    <col min="2050" max="2064" width="13.8554687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106" style="1" customWidth="1"/>
    <col min="2306" max="2320" width="13.8554687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106" style="1" customWidth="1"/>
    <col min="2562" max="2576" width="13.8554687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106" style="1" customWidth="1"/>
    <col min="2818" max="2832" width="13.8554687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106" style="1" customWidth="1"/>
    <col min="3074" max="3088" width="13.8554687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106" style="1" customWidth="1"/>
    <col min="3330" max="3344" width="13.8554687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106" style="1" customWidth="1"/>
    <col min="3586" max="3600" width="13.8554687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106" style="1" customWidth="1"/>
    <col min="3842" max="3856" width="13.8554687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106" style="1" customWidth="1"/>
    <col min="4098" max="4112" width="13.8554687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106" style="1" customWidth="1"/>
    <col min="4354" max="4368" width="13.8554687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106" style="1" customWidth="1"/>
    <col min="4610" max="4624" width="13.8554687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106" style="1" customWidth="1"/>
    <col min="4866" max="4880" width="13.8554687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106" style="1" customWidth="1"/>
    <col min="5122" max="5136" width="13.8554687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106" style="1" customWidth="1"/>
    <col min="5378" max="5392" width="13.8554687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106" style="1" customWidth="1"/>
    <col min="5634" max="5648" width="13.8554687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106" style="1" customWidth="1"/>
    <col min="5890" max="5904" width="13.8554687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106" style="1" customWidth="1"/>
    <col min="6146" max="6160" width="13.8554687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106" style="1" customWidth="1"/>
    <col min="6402" max="6416" width="13.8554687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106" style="1" customWidth="1"/>
    <col min="6658" max="6672" width="13.8554687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106" style="1" customWidth="1"/>
    <col min="6914" max="6928" width="13.8554687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106" style="1" customWidth="1"/>
    <col min="7170" max="7184" width="13.8554687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106" style="1" customWidth="1"/>
    <col min="7426" max="7440" width="13.8554687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106" style="1" customWidth="1"/>
    <col min="7682" max="7696" width="13.8554687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106" style="1" customWidth="1"/>
    <col min="7938" max="7952" width="13.8554687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106" style="1" customWidth="1"/>
    <col min="8194" max="8208" width="13.8554687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106" style="1" customWidth="1"/>
    <col min="8450" max="8464" width="13.8554687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106" style="1" customWidth="1"/>
    <col min="8706" max="8720" width="13.8554687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106" style="1" customWidth="1"/>
    <col min="8962" max="8976" width="13.8554687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106" style="1" customWidth="1"/>
    <col min="9218" max="9232" width="13.8554687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106" style="1" customWidth="1"/>
    <col min="9474" max="9488" width="13.8554687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106" style="1" customWidth="1"/>
    <col min="9730" max="9744" width="13.8554687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106" style="1" customWidth="1"/>
    <col min="9986" max="10000" width="13.8554687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106" style="1" customWidth="1"/>
    <col min="10242" max="10256" width="13.8554687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106" style="1" customWidth="1"/>
    <col min="10498" max="10512" width="13.8554687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106" style="1" customWidth="1"/>
    <col min="10754" max="10768" width="13.8554687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106" style="1" customWidth="1"/>
    <col min="11010" max="11024" width="13.8554687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106" style="1" customWidth="1"/>
    <col min="11266" max="11280" width="13.8554687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106" style="1" customWidth="1"/>
    <col min="11522" max="11536" width="13.8554687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106" style="1" customWidth="1"/>
    <col min="11778" max="11792" width="13.8554687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106" style="1" customWidth="1"/>
    <col min="12034" max="12048" width="13.8554687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106" style="1" customWidth="1"/>
    <col min="12290" max="12304" width="13.8554687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106" style="1" customWidth="1"/>
    <col min="12546" max="12560" width="13.8554687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106" style="1" customWidth="1"/>
    <col min="12802" max="12816" width="13.8554687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106" style="1" customWidth="1"/>
    <col min="13058" max="13072" width="13.8554687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106" style="1" customWidth="1"/>
    <col min="13314" max="13328" width="13.8554687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106" style="1" customWidth="1"/>
    <col min="13570" max="13584" width="13.8554687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106" style="1" customWidth="1"/>
    <col min="13826" max="13840" width="13.8554687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106" style="1" customWidth="1"/>
    <col min="14082" max="14096" width="13.8554687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106" style="1" customWidth="1"/>
    <col min="14338" max="14352" width="13.8554687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106" style="1" customWidth="1"/>
    <col min="14594" max="14608" width="13.8554687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106" style="1" customWidth="1"/>
    <col min="14850" max="14864" width="13.8554687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106" style="1" customWidth="1"/>
    <col min="15106" max="15120" width="13.8554687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106" style="1" customWidth="1"/>
    <col min="15362" max="15376" width="13.8554687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106" style="1" customWidth="1"/>
    <col min="15618" max="15632" width="13.8554687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106" style="1" customWidth="1"/>
    <col min="15874" max="15888" width="13.8554687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106" style="1" customWidth="1"/>
    <col min="16130" max="16144" width="13.8554687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9" customHeight="1" x14ac:dyDescent="0.35">
      <c r="A1" s="1291"/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6"/>
      <c r="R1" s="6"/>
      <c r="S1" s="6"/>
      <c r="T1" s="6"/>
    </row>
    <row r="2" spans="1:42" ht="24" customHeight="1" x14ac:dyDescent="0.35">
      <c r="A2" s="1289" t="s">
        <v>92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4" customHeight="1" x14ac:dyDescent="0.35">
      <c r="A3" s="1292" t="s">
        <v>95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830"/>
      <c r="R3" s="830"/>
    </row>
    <row r="4" spans="1:42" ht="24" customHeight="1" thickBot="1" x14ac:dyDescent="0.4">
      <c r="A4" s="2"/>
    </row>
    <row r="5" spans="1:42" ht="21.75" customHeight="1" thickBot="1" x14ac:dyDescent="0.4">
      <c r="A5" s="1284" t="s">
        <v>7</v>
      </c>
      <c r="B5" s="1286" t="s">
        <v>0</v>
      </c>
      <c r="C5" s="1310"/>
      <c r="D5" s="1311"/>
      <c r="E5" s="1286" t="s">
        <v>1</v>
      </c>
      <c r="F5" s="1310"/>
      <c r="G5" s="1311"/>
      <c r="H5" s="1286" t="s">
        <v>2</v>
      </c>
      <c r="I5" s="1310"/>
      <c r="J5" s="1311"/>
      <c r="K5" s="1286" t="s">
        <v>3</v>
      </c>
      <c r="L5" s="1310"/>
      <c r="M5" s="1311"/>
      <c r="N5" s="1277" t="s">
        <v>22</v>
      </c>
      <c r="O5" s="1307"/>
      <c r="P5" s="1308"/>
      <c r="Q5" s="7"/>
      <c r="R5" s="7"/>
    </row>
    <row r="6" spans="1:42" ht="72" customHeight="1" thickBot="1" x14ac:dyDescent="0.4">
      <c r="A6" s="1309"/>
      <c r="B6" s="727" t="s">
        <v>16</v>
      </c>
      <c r="C6" s="727" t="s">
        <v>17</v>
      </c>
      <c r="D6" s="728" t="s">
        <v>4</v>
      </c>
      <c r="E6" s="727" t="s">
        <v>16</v>
      </c>
      <c r="F6" s="727" t="s">
        <v>17</v>
      </c>
      <c r="G6" s="728" t="s">
        <v>4</v>
      </c>
      <c r="H6" s="727" t="s">
        <v>16</v>
      </c>
      <c r="I6" s="727" t="s">
        <v>17</v>
      </c>
      <c r="J6" s="728" t="s">
        <v>4</v>
      </c>
      <c r="K6" s="727" t="s">
        <v>16</v>
      </c>
      <c r="L6" s="727" t="s">
        <v>17</v>
      </c>
      <c r="M6" s="728" t="s">
        <v>4</v>
      </c>
      <c r="N6" s="727" t="s">
        <v>16</v>
      </c>
      <c r="O6" s="727" t="s">
        <v>17</v>
      </c>
      <c r="P6" s="18" t="s">
        <v>4</v>
      </c>
      <c r="Q6" s="7"/>
      <c r="R6" s="7"/>
    </row>
    <row r="7" spans="1:42" ht="27" customHeight="1" thickBot="1" x14ac:dyDescent="0.4">
      <c r="A7" s="831"/>
      <c r="B7" s="832"/>
      <c r="C7" s="833"/>
      <c r="D7" s="834"/>
      <c r="E7" s="832"/>
      <c r="F7" s="833"/>
      <c r="G7" s="834"/>
      <c r="H7" s="832"/>
      <c r="I7" s="833"/>
      <c r="J7" s="834"/>
      <c r="K7" s="835"/>
      <c r="L7" s="833"/>
      <c r="M7" s="834"/>
      <c r="N7" s="836"/>
      <c r="O7" s="837"/>
      <c r="P7" s="838"/>
      <c r="Q7" s="7"/>
      <c r="R7" s="7"/>
    </row>
    <row r="8" spans="1:42" ht="27" customHeight="1" x14ac:dyDescent="0.35">
      <c r="A8" s="679" t="s">
        <v>13</v>
      </c>
      <c r="B8" s="593"/>
      <c r="C8" s="594"/>
      <c r="D8" s="680"/>
      <c r="E8" s="681"/>
      <c r="F8" s="594"/>
      <c r="G8" s="591"/>
      <c r="H8" s="593"/>
      <c r="I8" s="594"/>
      <c r="J8" s="680"/>
      <c r="K8" s="681"/>
      <c r="L8" s="594"/>
      <c r="M8" s="591"/>
      <c r="N8" s="595"/>
      <c r="O8" s="594"/>
      <c r="P8" s="596"/>
      <c r="Q8" s="7"/>
      <c r="R8" s="7"/>
    </row>
    <row r="9" spans="1:42" ht="27" customHeight="1" x14ac:dyDescent="0.35">
      <c r="A9" s="56" t="s">
        <v>51</v>
      </c>
      <c r="B9" s="57">
        <v>12</v>
      </c>
      <c r="C9" s="57">
        <v>8</v>
      </c>
      <c r="D9" s="57">
        <v>20</v>
      </c>
      <c r="E9" s="57">
        <v>6</v>
      </c>
      <c r="F9" s="57">
        <v>8</v>
      </c>
      <c r="G9" s="57">
        <v>14</v>
      </c>
      <c r="H9" s="57">
        <v>5</v>
      </c>
      <c r="I9" s="57">
        <v>0</v>
      </c>
      <c r="J9" s="57">
        <v>5</v>
      </c>
      <c r="K9" s="57">
        <v>0</v>
      </c>
      <c r="L9" s="57">
        <v>0</v>
      </c>
      <c r="M9" s="57">
        <v>0</v>
      </c>
      <c r="N9" s="57">
        <v>23</v>
      </c>
      <c r="O9" s="57">
        <v>16</v>
      </c>
      <c r="P9" s="57">
        <v>39</v>
      </c>
      <c r="Q9" s="7"/>
      <c r="R9" s="7"/>
    </row>
    <row r="10" spans="1:42" ht="27" customHeight="1" x14ac:dyDescent="0.35">
      <c r="A10" s="43" t="s">
        <v>26</v>
      </c>
      <c r="B10" s="322">
        <v>0</v>
      </c>
      <c r="C10" s="137">
        <v>0</v>
      </c>
      <c r="D10" s="323">
        <v>0</v>
      </c>
      <c r="E10" s="324">
        <v>0</v>
      </c>
      <c r="F10" s="137">
        <v>0</v>
      </c>
      <c r="G10" s="325">
        <v>0</v>
      </c>
      <c r="H10" s="322">
        <v>0</v>
      </c>
      <c r="I10" s="137">
        <v>0</v>
      </c>
      <c r="J10" s="323">
        <v>0</v>
      </c>
      <c r="K10" s="324">
        <v>0</v>
      </c>
      <c r="L10" s="137">
        <v>0</v>
      </c>
      <c r="M10" s="137">
        <v>0</v>
      </c>
      <c r="N10" s="39">
        <v>0</v>
      </c>
      <c r="O10" s="38">
        <v>0</v>
      </c>
      <c r="P10" s="62">
        <v>0</v>
      </c>
      <c r="Q10" s="7"/>
      <c r="R10" s="7"/>
    </row>
    <row r="11" spans="1:42" ht="27" customHeight="1" x14ac:dyDescent="0.35">
      <c r="A11" s="43" t="s">
        <v>27</v>
      </c>
      <c r="B11" s="322">
        <v>0</v>
      </c>
      <c r="C11" s="137">
        <v>0</v>
      </c>
      <c r="D11" s="323">
        <v>0</v>
      </c>
      <c r="E11" s="324">
        <v>0</v>
      </c>
      <c r="F11" s="137">
        <v>0</v>
      </c>
      <c r="G11" s="325">
        <v>0</v>
      </c>
      <c r="H11" s="322">
        <v>5</v>
      </c>
      <c r="I11" s="137">
        <v>0</v>
      </c>
      <c r="J11" s="323">
        <v>5</v>
      </c>
      <c r="K11" s="324">
        <v>0</v>
      </c>
      <c r="L11" s="137">
        <v>0</v>
      </c>
      <c r="M11" s="137">
        <v>0</v>
      </c>
      <c r="N11" s="39">
        <v>5</v>
      </c>
      <c r="O11" s="38">
        <v>0</v>
      </c>
      <c r="P11" s="62">
        <v>5</v>
      </c>
      <c r="Q11" s="7"/>
      <c r="R11" s="7"/>
    </row>
    <row r="12" spans="1:42" ht="27" customHeight="1" x14ac:dyDescent="0.35">
      <c r="A12" s="43" t="s">
        <v>28</v>
      </c>
      <c r="B12" s="322">
        <v>5</v>
      </c>
      <c r="C12" s="137">
        <v>3</v>
      </c>
      <c r="D12" s="323">
        <v>8</v>
      </c>
      <c r="E12" s="324">
        <v>1</v>
      </c>
      <c r="F12" s="137">
        <v>2</v>
      </c>
      <c r="G12" s="325">
        <v>3</v>
      </c>
      <c r="H12" s="322">
        <v>0</v>
      </c>
      <c r="I12" s="137">
        <v>0</v>
      </c>
      <c r="J12" s="323">
        <v>0</v>
      </c>
      <c r="K12" s="324">
        <v>0</v>
      </c>
      <c r="L12" s="137">
        <v>0</v>
      </c>
      <c r="M12" s="137">
        <v>0</v>
      </c>
      <c r="N12" s="39">
        <v>6</v>
      </c>
      <c r="O12" s="38">
        <v>5</v>
      </c>
      <c r="P12" s="62">
        <v>11</v>
      </c>
      <c r="Q12" s="7"/>
      <c r="R12" s="7"/>
    </row>
    <row r="13" spans="1:42" ht="27" customHeight="1" x14ac:dyDescent="0.35">
      <c r="A13" s="43" t="s">
        <v>45</v>
      </c>
      <c r="B13" s="322">
        <v>7</v>
      </c>
      <c r="C13" s="137">
        <v>5</v>
      </c>
      <c r="D13" s="323">
        <v>12</v>
      </c>
      <c r="E13" s="324">
        <v>5</v>
      </c>
      <c r="F13" s="137">
        <v>6</v>
      </c>
      <c r="G13" s="325">
        <v>11</v>
      </c>
      <c r="H13" s="322">
        <v>0</v>
      </c>
      <c r="I13" s="137">
        <v>0</v>
      </c>
      <c r="J13" s="323">
        <v>0</v>
      </c>
      <c r="K13" s="324">
        <v>0</v>
      </c>
      <c r="L13" s="137">
        <v>0</v>
      </c>
      <c r="M13" s="137">
        <v>0</v>
      </c>
      <c r="N13" s="39">
        <v>12</v>
      </c>
      <c r="O13" s="38">
        <v>11</v>
      </c>
      <c r="P13" s="62">
        <v>23</v>
      </c>
      <c r="Q13" s="7"/>
      <c r="R13" s="7"/>
    </row>
    <row r="14" spans="1:42" ht="27" customHeight="1" x14ac:dyDescent="0.35">
      <c r="A14" s="63" t="s">
        <v>52</v>
      </c>
      <c r="B14" s="64">
        <v>77</v>
      </c>
      <c r="C14" s="64">
        <v>25</v>
      </c>
      <c r="D14" s="64">
        <v>102</v>
      </c>
      <c r="E14" s="64">
        <v>42</v>
      </c>
      <c r="F14" s="64">
        <v>40</v>
      </c>
      <c r="G14" s="64">
        <v>82</v>
      </c>
      <c r="H14" s="64">
        <v>52</v>
      </c>
      <c r="I14" s="64">
        <v>21</v>
      </c>
      <c r="J14" s="64">
        <v>73</v>
      </c>
      <c r="K14" s="64">
        <v>24</v>
      </c>
      <c r="L14" s="64">
        <v>2</v>
      </c>
      <c r="M14" s="64">
        <v>26</v>
      </c>
      <c r="N14" s="64">
        <v>195</v>
      </c>
      <c r="O14" s="64">
        <v>88</v>
      </c>
      <c r="P14" s="64">
        <v>283</v>
      </c>
      <c r="Q14" s="7"/>
      <c r="R14" s="7"/>
    </row>
    <row r="15" spans="1:42" ht="27" customHeight="1" x14ac:dyDescent="0.35">
      <c r="A15" s="43" t="s">
        <v>26</v>
      </c>
      <c r="B15" s="326">
        <v>0</v>
      </c>
      <c r="C15" s="136">
        <v>0</v>
      </c>
      <c r="D15" s="293">
        <v>0</v>
      </c>
      <c r="E15" s="327">
        <v>0</v>
      </c>
      <c r="F15" s="136">
        <v>0</v>
      </c>
      <c r="G15" s="328">
        <v>0</v>
      </c>
      <c r="H15" s="326">
        <v>0</v>
      </c>
      <c r="I15" s="136">
        <v>0</v>
      </c>
      <c r="J15" s="293">
        <v>0</v>
      </c>
      <c r="K15" s="327">
        <v>0</v>
      </c>
      <c r="L15" s="136">
        <v>0</v>
      </c>
      <c r="M15" s="136">
        <v>0</v>
      </c>
      <c r="N15" s="39">
        <v>0</v>
      </c>
      <c r="O15" s="38">
        <v>0</v>
      </c>
      <c r="P15" s="62">
        <v>0</v>
      </c>
      <c r="Q15" s="7"/>
      <c r="R15" s="7"/>
    </row>
    <row r="16" spans="1:42" ht="27" customHeight="1" x14ac:dyDescent="0.35">
      <c r="A16" s="43" t="s">
        <v>27</v>
      </c>
      <c r="B16" s="326">
        <v>0</v>
      </c>
      <c r="C16" s="136">
        <v>0</v>
      </c>
      <c r="D16" s="293">
        <v>0</v>
      </c>
      <c r="E16" s="327">
        <v>0</v>
      </c>
      <c r="F16" s="136">
        <v>0</v>
      </c>
      <c r="G16" s="328">
        <v>0</v>
      </c>
      <c r="H16" s="326">
        <v>20</v>
      </c>
      <c r="I16" s="136">
        <v>11</v>
      </c>
      <c r="J16" s="293">
        <v>31</v>
      </c>
      <c r="K16" s="327">
        <v>24</v>
      </c>
      <c r="L16" s="136">
        <v>2</v>
      </c>
      <c r="M16" s="136">
        <v>26</v>
      </c>
      <c r="N16" s="39">
        <v>44</v>
      </c>
      <c r="O16" s="38">
        <v>13</v>
      </c>
      <c r="P16" s="62">
        <v>57</v>
      </c>
      <c r="Q16" s="7"/>
      <c r="R16" s="7"/>
    </row>
    <row r="17" spans="1:18" ht="27" customHeight="1" x14ac:dyDescent="0.35">
      <c r="A17" s="43" t="s">
        <v>28</v>
      </c>
      <c r="B17" s="326">
        <v>29</v>
      </c>
      <c r="C17" s="136">
        <v>8</v>
      </c>
      <c r="D17" s="293">
        <v>37</v>
      </c>
      <c r="E17" s="327">
        <v>14</v>
      </c>
      <c r="F17" s="136">
        <v>18</v>
      </c>
      <c r="G17" s="328">
        <v>32</v>
      </c>
      <c r="H17" s="326">
        <v>10</v>
      </c>
      <c r="I17" s="136">
        <v>7</v>
      </c>
      <c r="J17" s="293">
        <v>17</v>
      </c>
      <c r="K17" s="327">
        <v>0</v>
      </c>
      <c r="L17" s="136">
        <v>0</v>
      </c>
      <c r="M17" s="136">
        <v>0</v>
      </c>
      <c r="N17" s="39">
        <v>53</v>
      </c>
      <c r="O17" s="38">
        <v>33</v>
      </c>
      <c r="P17" s="62">
        <v>86</v>
      </c>
      <c r="Q17" s="7"/>
      <c r="R17" s="7"/>
    </row>
    <row r="18" spans="1:18" ht="27" customHeight="1" thickBot="1" x14ac:dyDescent="0.4">
      <c r="A18" s="43" t="s">
        <v>45</v>
      </c>
      <c r="B18" s="322">
        <v>48</v>
      </c>
      <c r="C18" s="137">
        <v>17</v>
      </c>
      <c r="D18" s="323">
        <v>66</v>
      </c>
      <c r="E18" s="324">
        <v>28</v>
      </c>
      <c r="F18" s="137">
        <v>22</v>
      </c>
      <c r="G18" s="325">
        <v>50</v>
      </c>
      <c r="H18" s="322">
        <v>22</v>
      </c>
      <c r="I18" s="137">
        <v>3</v>
      </c>
      <c r="J18" s="323">
        <v>25</v>
      </c>
      <c r="K18" s="324">
        <v>0</v>
      </c>
      <c r="L18" s="137">
        <v>0</v>
      </c>
      <c r="M18" s="137">
        <v>17</v>
      </c>
      <c r="N18" s="39">
        <v>98</v>
      </c>
      <c r="O18" s="38">
        <v>42</v>
      </c>
      <c r="P18" s="62">
        <v>140</v>
      </c>
      <c r="Q18" s="7"/>
      <c r="R18" s="7"/>
    </row>
    <row r="19" spans="1:18" ht="27" customHeight="1" thickBot="1" x14ac:dyDescent="0.4">
      <c r="A19" s="671" t="s">
        <v>10</v>
      </c>
      <c r="B19" s="569">
        <v>89</v>
      </c>
      <c r="C19" s="569">
        <v>33</v>
      </c>
      <c r="D19" s="569">
        <v>122</v>
      </c>
      <c r="E19" s="569">
        <v>48</v>
      </c>
      <c r="F19" s="569">
        <v>48</v>
      </c>
      <c r="G19" s="569">
        <v>96</v>
      </c>
      <c r="H19" s="569">
        <v>57</v>
      </c>
      <c r="I19" s="569">
        <v>21</v>
      </c>
      <c r="J19" s="569">
        <v>78</v>
      </c>
      <c r="K19" s="569">
        <v>24</v>
      </c>
      <c r="L19" s="569">
        <v>2</v>
      </c>
      <c r="M19" s="569">
        <v>26</v>
      </c>
      <c r="N19" s="569">
        <v>218</v>
      </c>
      <c r="O19" s="569">
        <v>104</v>
      </c>
      <c r="P19" s="569">
        <v>322</v>
      </c>
      <c r="Q19" s="7"/>
      <c r="R19" s="7"/>
    </row>
    <row r="20" spans="1:18" ht="25.5" customHeight="1" thickBot="1" x14ac:dyDescent="0.4">
      <c r="A20" s="671" t="s">
        <v>14</v>
      </c>
      <c r="B20" s="570"/>
      <c r="C20" s="571"/>
      <c r="D20" s="572"/>
      <c r="E20" s="20"/>
      <c r="F20" s="20"/>
      <c r="G20" s="23"/>
      <c r="H20" s="40"/>
      <c r="I20" s="20"/>
      <c r="J20" s="21"/>
      <c r="K20" s="20"/>
      <c r="L20" s="20"/>
      <c r="M20" s="21"/>
      <c r="N20" s="573"/>
      <c r="O20" s="571"/>
      <c r="P20" s="21"/>
      <c r="Q20" s="7"/>
      <c r="R20" s="7"/>
    </row>
    <row r="21" spans="1:18" ht="24.95" customHeight="1" x14ac:dyDescent="0.35">
      <c r="A21" s="671" t="s">
        <v>9</v>
      </c>
      <c r="B21" s="574"/>
      <c r="C21" s="575"/>
      <c r="D21" s="576"/>
      <c r="E21" s="577"/>
      <c r="F21" s="575"/>
      <c r="G21" s="578"/>
      <c r="H21" s="574"/>
      <c r="I21" s="575"/>
      <c r="J21" s="576"/>
      <c r="K21" s="577"/>
      <c r="L21" s="575"/>
      <c r="M21" s="576"/>
      <c r="N21" s="579"/>
      <c r="O21" s="580"/>
      <c r="P21" s="581"/>
      <c r="Q21" s="4"/>
      <c r="R21" s="4"/>
    </row>
    <row r="22" spans="1:18" ht="24.95" customHeight="1" x14ac:dyDescent="0.35">
      <c r="A22" s="56" t="s">
        <v>51</v>
      </c>
      <c r="B22" s="57">
        <v>12</v>
      </c>
      <c r="C22" s="57">
        <v>8</v>
      </c>
      <c r="D22" s="57">
        <v>20</v>
      </c>
      <c r="E22" s="57">
        <v>6</v>
      </c>
      <c r="F22" s="57">
        <v>8</v>
      </c>
      <c r="G22" s="57">
        <v>14</v>
      </c>
      <c r="H22" s="57">
        <v>5</v>
      </c>
      <c r="I22" s="57">
        <v>0</v>
      </c>
      <c r="J22" s="57">
        <v>5</v>
      </c>
      <c r="K22" s="57">
        <v>0</v>
      </c>
      <c r="L22" s="57">
        <v>0</v>
      </c>
      <c r="M22" s="57">
        <v>0</v>
      </c>
      <c r="N22" s="57">
        <v>23</v>
      </c>
      <c r="O22" s="57">
        <v>16</v>
      </c>
      <c r="P22" s="57">
        <v>39</v>
      </c>
      <c r="Q22" s="75"/>
      <c r="R22" s="75"/>
    </row>
    <row r="23" spans="1:18" ht="24.95" customHeight="1" x14ac:dyDescent="0.35">
      <c r="A23" s="43" t="s">
        <v>26</v>
      </c>
      <c r="B23" s="322">
        <v>0</v>
      </c>
      <c r="C23" s="137">
        <v>0</v>
      </c>
      <c r="D23" s="323">
        <v>0</v>
      </c>
      <c r="E23" s="324">
        <v>0</v>
      </c>
      <c r="F23" s="137">
        <v>0</v>
      </c>
      <c r="G23" s="325">
        <v>0</v>
      </c>
      <c r="H23" s="322">
        <v>0</v>
      </c>
      <c r="I23" s="137">
        <v>0</v>
      </c>
      <c r="J23" s="323">
        <v>0</v>
      </c>
      <c r="K23" s="324">
        <v>0</v>
      </c>
      <c r="L23" s="137">
        <v>0</v>
      </c>
      <c r="M23" s="137">
        <v>0</v>
      </c>
      <c r="N23" s="39">
        <v>0</v>
      </c>
      <c r="O23" s="38">
        <v>0</v>
      </c>
      <c r="P23" s="62">
        <v>0</v>
      </c>
      <c r="Q23" s="75"/>
      <c r="R23" s="75"/>
    </row>
    <row r="24" spans="1:18" ht="24.95" customHeight="1" x14ac:dyDescent="0.35">
      <c r="A24" s="43" t="s">
        <v>27</v>
      </c>
      <c r="B24" s="322">
        <v>0</v>
      </c>
      <c r="C24" s="137">
        <v>0</v>
      </c>
      <c r="D24" s="323">
        <v>0</v>
      </c>
      <c r="E24" s="324">
        <v>0</v>
      </c>
      <c r="F24" s="137">
        <v>0</v>
      </c>
      <c r="G24" s="325">
        <v>0</v>
      </c>
      <c r="H24" s="322">
        <v>5</v>
      </c>
      <c r="I24" s="137">
        <v>0</v>
      </c>
      <c r="J24" s="323">
        <v>5</v>
      </c>
      <c r="K24" s="324">
        <v>0</v>
      </c>
      <c r="L24" s="137">
        <v>0</v>
      </c>
      <c r="M24" s="137">
        <v>0</v>
      </c>
      <c r="N24" s="39">
        <v>5</v>
      </c>
      <c r="O24" s="38">
        <v>0</v>
      </c>
      <c r="P24" s="62">
        <v>5</v>
      </c>
      <c r="Q24" s="75"/>
      <c r="R24" s="75"/>
    </row>
    <row r="25" spans="1:18" ht="24.95" customHeight="1" x14ac:dyDescent="0.35">
      <c r="A25" s="43" t="s">
        <v>28</v>
      </c>
      <c r="B25" s="322">
        <v>5</v>
      </c>
      <c r="C25" s="137">
        <v>3</v>
      </c>
      <c r="D25" s="323">
        <v>8</v>
      </c>
      <c r="E25" s="324">
        <v>1</v>
      </c>
      <c r="F25" s="137">
        <v>2</v>
      </c>
      <c r="G25" s="325">
        <v>3</v>
      </c>
      <c r="H25" s="322">
        <v>0</v>
      </c>
      <c r="I25" s="137">
        <v>0</v>
      </c>
      <c r="J25" s="323">
        <v>0</v>
      </c>
      <c r="K25" s="324">
        <v>0</v>
      </c>
      <c r="L25" s="137">
        <v>0</v>
      </c>
      <c r="M25" s="137">
        <v>0</v>
      </c>
      <c r="N25" s="39">
        <v>6</v>
      </c>
      <c r="O25" s="38">
        <v>5</v>
      </c>
      <c r="P25" s="62">
        <v>11</v>
      </c>
      <c r="Q25" s="75"/>
      <c r="R25" s="75"/>
    </row>
    <row r="26" spans="1:18" ht="24.95" customHeight="1" x14ac:dyDescent="0.35">
      <c r="A26" s="43" t="s">
        <v>45</v>
      </c>
      <c r="B26" s="322">
        <v>7</v>
      </c>
      <c r="C26" s="137">
        <v>5</v>
      </c>
      <c r="D26" s="323">
        <v>12</v>
      </c>
      <c r="E26" s="324">
        <v>5</v>
      </c>
      <c r="F26" s="137">
        <v>6</v>
      </c>
      <c r="G26" s="325">
        <v>11</v>
      </c>
      <c r="H26" s="322">
        <v>0</v>
      </c>
      <c r="I26" s="137">
        <v>0</v>
      </c>
      <c r="J26" s="323">
        <v>0</v>
      </c>
      <c r="K26" s="324">
        <v>0</v>
      </c>
      <c r="L26" s="137">
        <v>0</v>
      </c>
      <c r="M26" s="137">
        <v>0</v>
      </c>
      <c r="N26" s="39">
        <v>12</v>
      </c>
      <c r="O26" s="38">
        <v>11</v>
      </c>
      <c r="P26" s="62">
        <v>23</v>
      </c>
      <c r="Q26" s="75"/>
      <c r="R26" s="75"/>
    </row>
    <row r="27" spans="1:18" ht="24.95" customHeight="1" x14ac:dyDescent="0.35">
      <c r="A27" s="63" t="s">
        <v>52</v>
      </c>
      <c r="B27" s="64">
        <v>77</v>
      </c>
      <c r="C27" s="64">
        <v>25</v>
      </c>
      <c r="D27" s="64">
        <v>102</v>
      </c>
      <c r="E27" s="64">
        <v>42</v>
      </c>
      <c r="F27" s="64">
        <v>40</v>
      </c>
      <c r="G27" s="64">
        <v>82</v>
      </c>
      <c r="H27" s="64">
        <v>52</v>
      </c>
      <c r="I27" s="64">
        <v>21</v>
      </c>
      <c r="J27" s="64">
        <v>73</v>
      </c>
      <c r="K27" s="64">
        <v>24</v>
      </c>
      <c r="L27" s="64">
        <v>2</v>
      </c>
      <c r="M27" s="64">
        <v>26</v>
      </c>
      <c r="N27" s="64">
        <v>195</v>
      </c>
      <c r="O27" s="64">
        <v>88</v>
      </c>
      <c r="P27" s="64">
        <v>283</v>
      </c>
      <c r="Q27" s="75"/>
      <c r="R27" s="75"/>
    </row>
    <row r="28" spans="1:18" ht="24.95" customHeight="1" x14ac:dyDescent="0.35">
      <c r="A28" s="43" t="s">
        <v>26</v>
      </c>
      <c r="B28" s="326">
        <v>0</v>
      </c>
      <c r="C28" s="136">
        <v>0</v>
      </c>
      <c r="D28" s="293">
        <v>0</v>
      </c>
      <c r="E28" s="327">
        <v>0</v>
      </c>
      <c r="F28" s="136">
        <v>0</v>
      </c>
      <c r="G28" s="328">
        <v>0</v>
      </c>
      <c r="H28" s="326">
        <v>0</v>
      </c>
      <c r="I28" s="136">
        <v>0</v>
      </c>
      <c r="J28" s="293">
        <v>0</v>
      </c>
      <c r="K28" s="327">
        <v>0</v>
      </c>
      <c r="L28" s="136">
        <v>0</v>
      </c>
      <c r="M28" s="136">
        <v>0</v>
      </c>
      <c r="N28" s="39">
        <v>0</v>
      </c>
      <c r="O28" s="38">
        <v>0</v>
      </c>
      <c r="P28" s="62">
        <v>0</v>
      </c>
      <c r="Q28" s="75"/>
      <c r="R28" s="75"/>
    </row>
    <row r="29" spans="1:18" ht="24.95" customHeight="1" x14ac:dyDescent="0.35">
      <c r="A29" s="43" t="s">
        <v>27</v>
      </c>
      <c r="B29" s="326">
        <v>0</v>
      </c>
      <c r="C29" s="136">
        <v>0</v>
      </c>
      <c r="D29" s="293">
        <v>0</v>
      </c>
      <c r="E29" s="327">
        <v>0</v>
      </c>
      <c r="F29" s="136">
        <v>0</v>
      </c>
      <c r="G29" s="328">
        <v>0</v>
      </c>
      <c r="H29" s="326">
        <v>20</v>
      </c>
      <c r="I29" s="136">
        <v>11</v>
      </c>
      <c r="J29" s="293">
        <v>31</v>
      </c>
      <c r="K29" s="327">
        <v>24</v>
      </c>
      <c r="L29" s="136">
        <v>2</v>
      </c>
      <c r="M29" s="136">
        <v>26</v>
      </c>
      <c r="N29" s="39">
        <v>44</v>
      </c>
      <c r="O29" s="38">
        <v>13</v>
      </c>
      <c r="P29" s="62">
        <v>57</v>
      </c>
      <c r="Q29" s="75"/>
      <c r="R29" s="75"/>
    </row>
    <row r="30" spans="1:18" ht="24.95" customHeight="1" x14ac:dyDescent="0.35">
      <c r="A30" s="43" t="s">
        <v>28</v>
      </c>
      <c r="B30" s="326">
        <v>29</v>
      </c>
      <c r="C30" s="136">
        <v>8</v>
      </c>
      <c r="D30" s="293">
        <v>37</v>
      </c>
      <c r="E30" s="327">
        <v>14</v>
      </c>
      <c r="F30" s="136">
        <v>18</v>
      </c>
      <c r="G30" s="328">
        <v>32</v>
      </c>
      <c r="H30" s="326">
        <v>10</v>
      </c>
      <c r="I30" s="136">
        <v>7</v>
      </c>
      <c r="J30" s="293">
        <v>17</v>
      </c>
      <c r="K30" s="327">
        <v>0</v>
      </c>
      <c r="L30" s="136">
        <v>0</v>
      </c>
      <c r="M30" s="136">
        <v>0</v>
      </c>
      <c r="N30" s="39">
        <v>53</v>
      </c>
      <c r="O30" s="38">
        <v>33</v>
      </c>
      <c r="P30" s="62">
        <v>86</v>
      </c>
      <c r="Q30" s="75"/>
      <c r="R30" s="75"/>
    </row>
    <row r="31" spans="1:18" ht="27.75" customHeight="1" thickBot="1" x14ac:dyDescent="0.4">
      <c r="A31" s="43" t="s">
        <v>45</v>
      </c>
      <c r="B31" s="322">
        <v>48</v>
      </c>
      <c r="C31" s="137">
        <v>17</v>
      </c>
      <c r="D31" s="323">
        <v>66</v>
      </c>
      <c r="E31" s="324">
        <v>28</v>
      </c>
      <c r="F31" s="137">
        <v>22</v>
      </c>
      <c r="G31" s="325">
        <v>50</v>
      </c>
      <c r="H31" s="322">
        <v>22</v>
      </c>
      <c r="I31" s="137">
        <v>3</v>
      </c>
      <c r="J31" s="323">
        <v>25</v>
      </c>
      <c r="K31" s="324">
        <v>0</v>
      </c>
      <c r="L31" s="137">
        <v>0</v>
      </c>
      <c r="M31" s="137">
        <v>17</v>
      </c>
      <c r="N31" s="39">
        <v>98</v>
      </c>
      <c r="O31" s="38">
        <v>42</v>
      </c>
      <c r="P31" s="62">
        <v>140</v>
      </c>
      <c r="Q31" s="75"/>
      <c r="R31" s="75"/>
    </row>
    <row r="32" spans="1:18" ht="24.95" customHeight="1" thickBot="1" x14ac:dyDescent="0.4">
      <c r="A32" s="673" t="s">
        <v>6</v>
      </c>
      <c r="B32" s="569">
        <v>89</v>
      </c>
      <c r="C32" s="569">
        <v>33</v>
      </c>
      <c r="D32" s="569">
        <v>122</v>
      </c>
      <c r="E32" s="569">
        <v>48</v>
      </c>
      <c r="F32" s="569">
        <v>48</v>
      </c>
      <c r="G32" s="569">
        <v>96</v>
      </c>
      <c r="H32" s="569">
        <v>57</v>
      </c>
      <c r="I32" s="569">
        <v>21</v>
      </c>
      <c r="J32" s="569">
        <v>78</v>
      </c>
      <c r="K32" s="569">
        <v>24</v>
      </c>
      <c r="L32" s="569">
        <v>2</v>
      </c>
      <c r="M32" s="569">
        <v>26</v>
      </c>
      <c r="N32" s="569">
        <v>218</v>
      </c>
      <c r="O32" s="569">
        <v>104</v>
      </c>
      <c r="P32" s="569">
        <v>322</v>
      </c>
      <c r="Q32" s="75"/>
      <c r="R32" s="75"/>
    </row>
    <row r="33" spans="1:18" ht="32.25" customHeight="1" x14ac:dyDescent="0.35">
      <c r="A33" s="11" t="s">
        <v>15</v>
      </c>
      <c r="B33" s="50"/>
      <c r="C33" s="51"/>
      <c r="D33" s="52"/>
      <c r="E33" s="53"/>
      <c r="F33" s="51"/>
      <c r="G33" s="54"/>
      <c r="H33" s="582"/>
      <c r="I33" s="583"/>
      <c r="J33" s="675"/>
      <c r="K33" s="676"/>
      <c r="L33" s="583"/>
      <c r="M33" s="584"/>
      <c r="N33" s="585"/>
      <c r="O33" s="586"/>
      <c r="P33" s="587"/>
      <c r="Q33" s="8"/>
      <c r="R33" s="8"/>
    </row>
    <row r="34" spans="1:18" ht="32.25" customHeight="1" x14ac:dyDescent="0.35">
      <c r="A34" s="56" t="s">
        <v>51</v>
      </c>
      <c r="B34" s="57">
        <v>0</v>
      </c>
      <c r="C34" s="67">
        <v>0</v>
      </c>
      <c r="D34" s="68">
        <f>C34+B34</f>
        <v>0</v>
      </c>
      <c r="E34" s="69">
        <v>0</v>
      </c>
      <c r="F34" s="67">
        <v>0</v>
      </c>
      <c r="G34" s="69">
        <f>SUM(E34:F34)</f>
        <v>0</v>
      </c>
      <c r="H34" s="65">
        <v>0</v>
      </c>
      <c r="I34" s="67">
        <v>0</v>
      </c>
      <c r="J34" s="965">
        <f>H34+I34</f>
        <v>0</v>
      </c>
      <c r="K34" s="69">
        <v>0</v>
      </c>
      <c r="L34" s="67">
        <v>0</v>
      </c>
      <c r="M34" s="70">
        <f>SUM(K34:L34)</f>
        <v>0</v>
      </c>
      <c r="N34" s="71">
        <f>B34+E34+H34+K34</f>
        <v>0</v>
      </c>
      <c r="O34" s="76">
        <f>C34+F34+I34+L34</f>
        <v>0</v>
      </c>
      <c r="P34" s="77">
        <f>SUM(N34:O34)</f>
        <v>0</v>
      </c>
      <c r="Q34" s="9"/>
      <c r="R34" s="9"/>
    </row>
    <row r="35" spans="1:18" ht="32.25" customHeight="1" x14ac:dyDescent="0.35">
      <c r="A35" s="43" t="s">
        <v>26</v>
      </c>
      <c r="B35" s="66">
        <v>0</v>
      </c>
      <c r="C35" s="48">
        <v>0</v>
      </c>
      <c r="D35" s="49">
        <v>0</v>
      </c>
      <c r="E35" s="72">
        <v>0</v>
      </c>
      <c r="F35" s="48">
        <v>0</v>
      </c>
      <c r="G35" s="72">
        <v>0</v>
      </c>
      <c r="H35" s="47">
        <v>0</v>
      </c>
      <c r="I35" s="48">
        <v>0</v>
      </c>
      <c r="J35" s="72">
        <v>0</v>
      </c>
      <c r="K35" s="72">
        <v>0</v>
      </c>
      <c r="L35" s="48">
        <v>0</v>
      </c>
      <c r="M35" s="55">
        <v>0</v>
      </c>
      <c r="N35" s="34">
        <v>0</v>
      </c>
      <c r="O35" s="15">
        <v>0</v>
      </c>
      <c r="P35" s="35">
        <v>0</v>
      </c>
      <c r="Q35" s="9"/>
      <c r="R35" s="9"/>
    </row>
    <row r="36" spans="1:18" ht="32.25" customHeight="1" x14ac:dyDescent="0.35">
      <c r="A36" s="43" t="s">
        <v>27</v>
      </c>
      <c r="B36" s="66">
        <v>0</v>
      </c>
      <c r="C36" s="48">
        <v>0</v>
      </c>
      <c r="D36" s="49">
        <v>0</v>
      </c>
      <c r="E36" s="72">
        <v>0</v>
      </c>
      <c r="F36" s="48">
        <v>0</v>
      </c>
      <c r="G36" s="72">
        <v>0</v>
      </c>
      <c r="H36" s="47">
        <v>0</v>
      </c>
      <c r="I36" s="48">
        <v>0</v>
      </c>
      <c r="J36" s="72">
        <v>0</v>
      </c>
      <c r="K36" s="72">
        <v>0</v>
      </c>
      <c r="L36" s="48">
        <v>0</v>
      </c>
      <c r="M36" s="55">
        <v>0</v>
      </c>
      <c r="N36" s="34">
        <v>0</v>
      </c>
      <c r="O36" s="15">
        <v>0</v>
      </c>
      <c r="P36" s="35">
        <v>0</v>
      </c>
      <c r="Q36" s="9"/>
      <c r="R36" s="9"/>
    </row>
    <row r="37" spans="1:18" ht="26.25" customHeight="1" x14ac:dyDescent="0.35">
      <c r="A37" s="43" t="s">
        <v>28</v>
      </c>
      <c r="B37" s="66">
        <v>0</v>
      </c>
      <c r="C37" s="48">
        <v>0</v>
      </c>
      <c r="D37" s="49">
        <v>0</v>
      </c>
      <c r="E37" s="72">
        <v>0</v>
      </c>
      <c r="F37" s="48">
        <v>0</v>
      </c>
      <c r="G37" s="72">
        <v>0</v>
      </c>
      <c r="H37" s="47">
        <v>0</v>
      </c>
      <c r="I37" s="48">
        <v>0</v>
      </c>
      <c r="J37" s="72">
        <v>0</v>
      </c>
      <c r="K37" s="72">
        <v>0</v>
      </c>
      <c r="L37" s="48">
        <v>0</v>
      </c>
      <c r="M37" s="55">
        <v>0</v>
      </c>
      <c r="N37" s="34">
        <v>0</v>
      </c>
      <c r="O37" s="15">
        <v>0</v>
      </c>
      <c r="P37" s="35">
        <v>0</v>
      </c>
      <c r="Q37" s="9"/>
      <c r="R37" s="9"/>
    </row>
    <row r="38" spans="1:18" ht="30.75" customHeight="1" x14ac:dyDescent="0.35">
      <c r="A38" s="43" t="s">
        <v>45</v>
      </c>
      <c r="B38" s="33">
        <v>0</v>
      </c>
      <c r="C38" s="16">
        <v>0</v>
      </c>
      <c r="D38" s="14">
        <f>C38+B38</f>
        <v>0</v>
      </c>
      <c r="E38" s="36">
        <v>0</v>
      </c>
      <c r="F38" s="16">
        <v>0</v>
      </c>
      <c r="G38" s="17">
        <f>SUM(E38:F38)</f>
        <v>0</v>
      </c>
      <c r="H38" s="19">
        <v>0</v>
      </c>
      <c r="I38" s="16">
        <v>0</v>
      </c>
      <c r="J38" s="17">
        <f>H38+I38</f>
        <v>0</v>
      </c>
      <c r="K38" s="19">
        <v>0</v>
      </c>
      <c r="L38" s="16">
        <v>0</v>
      </c>
      <c r="M38" s="17">
        <f>SUM(K38:L38)</f>
        <v>0</v>
      </c>
      <c r="N38" s="34">
        <f>B38+E38+H38+K38</f>
        <v>0</v>
      </c>
      <c r="O38" s="15">
        <f>C38+F38+I38+L38</f>
        <v>0</v>
      </c>
      <c r="P38" s="35">
        <f>SUM(N38:O38)</f>
        <v>0</v>
      </c>
      <c r="Q38" s="8"/>
      <c r="R38" s="8"/>
    </row>
    <row r="39" spans="1:18" ht="30.75" customHeight="1" x14ac:dyDescent="0.35">
      <c r="A39" s="63" t="s">
        <v>52</v>
      </c>
      <c r="B39" s="57">
        <v>0</v>
      </c>
      <c r="C39" s="67">
        <v>0</v>
      </c>
      <c r="D39" s="68">
        <v>0</v>
      </c>
      <c r="E39" s="69">
        <v>0</v>
      </c>
      <c r="F39" s="67">
        <v>0</v>
      </c>
      <c r="G39" s="70">
        <f>SUM(E39:F39)</f>
        <v>0</v>
      </c>
      <c r="H39" s="65">
        <v>0</v>
      </c>
      <c r="I39" s="67">
        <v>0</v>
      </c>
      <c r="J39" s="70">
        <f>H39+I39</f>
        <v>0</v>
      </c>
      <c r="K39" s="65">
        <v>0</v>
      </c>
      <c r="L39" s="67">
        <v>0</v>
      </c>
      <c r="M39" s="70">
        <f>SUM(K39:L39)</f>
        <v>0</v>
      </c>
      <c r="N39" s="71">
        <f>B39+E39+H39+K39</f>
        <v>0</v>
      </c>
      <c r="O39" s="76">
        <v>0</v>
      </c>
      <c r="P39" s="77">
        <v>0</v>
      </c>
      <c r="Q39" s="8"/>
      <c r="R39" s="8"/>
    </row>
    <row r="40" spans="1:18" ht="30.75" customHeight="1" x14ac:dyDescent="0.35">
      <c r="A40" s="43" t="s">
        <v>26</v>
      </c>
      <c r="B40" s="66">
        <v>0</v>
      </c>
      <c r="C40" s="48">
        <v>0</v>
      </c>
      <c r="D40" s="49">
        <v>0</v>
      </c>
      <c r="E40" s="72">
        <v>0</v>
      </c>
      <c r="F40" s="48">
        <v>0</v>
      </c>
      <c r="G40" s="55">
        <v>0</v>
      </c>
      <c r="H40" s="47">
        <v>0</v>
      </c>
      <c r="I40" s="48">
        <v>0</v>
      </c>
      <c r="J40" s="55">
        <v>0</v>
      </c>
      <c r="K40" s="47">
        <v>0</v>
      </c>
      <c r="L40" s="48">
        <v>0</v>
      </c>
      <c r="M40" s="55">
        <v>0</v>
      </c>
      <c r="N40" s="34">
        <v>0</v>
      </c>
      <c r="O40" s="15">
        <v>0</v>
      </c>
      <c r="P40" s="35">
        <v>0</v>
      </c>
      <c r="Q40" s="8"/>
      <c r="R40" s="8"/>
    </row>
    <row r="41" spans="1:18" ht="30.75" customHeight="1" x14ac:dyDescent="0.35">
      <c r="A41" s="43" t="s">
        <v>27</v>
      </c>
      <c r="B41" s="66">
        <v>0</v>
      </c>
      <c r="C41" s="48">
        <v>0</v>
      </c>
      <c r="D41" s="49">
        <v>0</v>
      </c>
      <c r="E41" s="72">
        <v>0</v>
      </c>
      <c r="F41" s="48">
        <v>0</v>
      </c>
      <c r="G41" s="55">
        <v>0</v>
      </c>
      <c r="H41" s="47">
        <v>0</v>
      </c>
      <c r="I41" s="48">
        <v>0</v>
      </c>
      <c r="J41" s="55">
        <v>0</v>
      </c>
      <c r="K41" s="47">
        <v>0</v>
      </c>
      <c r="L41" s="48">
        <v>0</v>
      </c>
      <c r="M41" s="55">
        <v>0</v>
      </c>
      <c r="N41" s="34">
        <v>0</v>
      </c>
      <c r="O41" s="15">
        <v>0</v>
      </c>
      <c r="P41" s="35">
        <v>0</v>
      </c>
      <c r="Q41" s="8"/>
      <c r="R41" s="8"/>
    </row>
    <row r="42" spans="1:18" ht="24.95" customHeight="1" x14ac:dyDescent="0.35">
      <c r="A42" s="43" t="s">
        <v>28</v>
      </c>
      <c r="B42" s="66">
        <v>0</v>
      </c>
      <c r="C42" s="48">
        <v>0</v>
      </c>
      <c r="D42" s="49">
        <v>0</v>
      </c>
      <c r="E42" s="72">
        <v>0</v>
      </c>
      <c r="F42" s="48">
        <v>0</v>
      </c>
      <c r="G42" s="55">
        <v>0</v>
      </c>
      <c r="H42" s="47">
        <v>0</v>
      </c>
      <c r="I42" s="48">
        <v>0</v>
      </c>
      <c r="J42" s="55">
        <v>0</v>
      </c>
      <c r="K42" s="47">
        <v>0</v>
      </c>
      <c r="L42" s="48">
        <v>0</v>
      </c>
      <c r="M42" s="55">
        <v>0</v>
      </c>
      <c r="N42" s="34">
        <v>0</v>
      </c>
      <c r="O42" s="15">
        <v>0</v>
      </c>
      <c r="P42" s="35">
        <v>0</v>
      </c>
      <c r="Q42" s="8"/>
      <c r="R42" s="8"/>
    </row>
    <row r="43" spans="1:18" ht="30" customHeight="1" thickBot="1" x14ac:dyDescent="0.4">
      <c r="A43" s="43" t="s">
        <v>45</v>
      </c>
      <c r="B43" s="33">
        <v>0</v>
      </c>
      <c r="C43" s="16">
        <v>0</v>
      </c>
      <c r="D43" s="14">
        <f>C43+B43</f>
        <v>0</v>
      </c>
      <c r="E43" s="36">
        <v>0</v>
      </c>
      <c r="F43" s="16">
        <v>0</v>
      </c>
      <c r="G43" s="17">
        <f>SUM(E43:F43)</f>
        <v>0</v>
      </c>
      <c r="H43" s="19">
        <v>0</v>
      </c>
      <c r="I43" s="16">
        <v>0</v>
      </c>
      <c r="J43" s="17">
        <f>H43+I43</f>
        <v>0</v>
      </c>
      <c r="K43" s="19">
        <v>0</v>
      </c>
      <c r="L43" s="16">
        <v>0</v>
      </c>
      <c r="M43" s="17">
        <f>SUM(K43:L43)</f>
        <v>0</v>
      </c>
      <c r="N43" s="34">
        <f>B43+E43+H43+K43</f>
        <v>0</v>
      </c>
      <c r="O43" s="15">
        <f>C43+F43+I43+L43</f>
        <v>0</v>
      </c>
      <c r="P43" s="35">
        <f>SUM(N43:O43)</f>
        <v>0</v>
      </c>
      <c r="Q43" s="75"/>
      <c r="R43" s="75"/>
    </row>
    <row r="44" spans="1:18" ht="33.75" customHeight="1" thickBot="1" x14ac:dyDescent="0.4">
      <c r="A44" s="677" t="s">
        <v>11</v>
      </c>
      <c r="B44" s="588">
        <f>B34+B39</f>
        <v>0</v>
      </c>
      <c r="C44" s="588">
        <v>0</v>
      </c>
      <c r="D44" s="588">
        <v>0</v>
      </c>
      <c r="E44" s="588">
        <f t="shared" ref="E44:N44" si="0">E34+E39</f>
        <v>0</v>
      </c>
      <c r="F44" s="588">
        <f t="shared" si="0"/>
        <v>0</v>
      </c>
      <c r="G44" s="588">
        <f t="shared" si="0"/>
        <v>0</v>
      </c>
      <c r="H44" s="588">
        <f t="shared" si="0"/>
        <v>0</v>
      </c>
      <c r="I44" s="588">
        <f t="shared" si="0"/>
        <v>0</v>
      </c>
      <c r="J44" s="588">
        <f t="shared" si="0"/>
        <v>0</v>
      </c>
      <c r="K44" s="588">
        <f t="shared" si="0"/>
        <v>0</v>
      </c>
      <c r="L44" s="588">
        <f t="shared" si="0"/>
        <v>0</v>
      </c>
      <c r="M44" s="588">
        <f t="shared" si="0"/>
        <v>0</v>
      </c>
      <c r="N44" s="588">
        <f t="shared" si="0"/>
        <v>0</v>
      </c>
      <c r="O44" s="588">
        <v>0</v>
      </c>
      <c r="P44" s="22">
        <v>0</v>
      </c>
      <c r="Q44" s="10"/>
      <c r="R44" s="10"/>
    </row>
    <row r="45" spans="1:18" ht="29.25" customHeight="1" thickBot="1" x14ac:dyDescent="0.4">
      <c r="A45" s="673" t="s">
        <v>6</v>
      </c>
      <c r="B45" s="569">
        <v>89</v>
      </c>
      <c r="C45" s="569">
        <v>33</v>
      </c>
      <c r="D45" s="569">
        <v>122</v>
      </c>
      <c r="E45" s="569">
        <v>47</v>
      </c>
      <c r="F45" s="569">
        <v>49</v>
      </c>
      <c r="G45" s="569">
        <v>96</v>
      </c>
      <c r="H45" s="569">
        <v>56</v>
      </c>
      <c r="I45" s="569">
        <v>22</v>
      </c>
      <c r="J45" s="569">
        <v>78</v>
      </c>
      <c r="K45" s="569">
        <v>24</v>
      </c>
      <c r="L45" s="569">
        <v>2</v>
      </c>
      <c r="M45" s="569">
        <v>26</v>
      </c>
      <c r="N45" s="569">
        <v>216</v>
      </c>
      <c r="O45" s="569">
        <v>106</v>
      </c>
      <c r="P45" s="511">
        <v>322</v>
      </c>
      <c r="Q45" s="3"/>
      <c r="R45" s="3"/>
    </row>
    <row r="46" spans="1:18" ht="33.75" customHeight="1" thickBot="1" x14ac:dyDescent="0.4">
      <c r="A46" s="73" t="s">
        <v>15</v>
      </c>
      <c r="B46" s="589">
        <f>B44</f>
        <v>0</v>
      </c>
      <c r="C46" s="589">
        <f>C44</f>
        <v>0</v>
      </c>
      <c r="D46" s="12">
        <v>0</v>
      </c>
      <c r="E46" s="590">
        <v>0</v>
      </c>
      <c r="F46" s="589">
        <v>0</v>
      </c>
      <c r="G46" s="589">
        <v>0</v>
      </c>
      <c r="H46" s="589">
        <v>0</v>
      </c>
      <c r="I46" s="589">
        <v>0</v>
      </c>
      <c r="J46" s="589">
        <v>0</v>
      </c>
      <c r="K46" s="589">
        <v>0</v>
      </c>
      <c r="L46" s="589">
        <v>0</v>
      </c>
      <c r="M46" s="589">
        <v>0</v>
      </c>
      <c r="N46" s="589">
        <v>0</v>
      </c>
      <c r="O46" s="589">
        <v>0</v>
      </c>
      <c r="P46" s="12">
        <v>0</v>
      </c>
      <c r="Q46" s="3"/>
      <c r="R46" s="3"/>
    </row>
    <row r="47" spans="1:18" ht="35.25" customHeight="1" thickBot="1" x14ac:dyDescent="0.4">
      <c r="A47" s="673" t="s">
        <v>6</v>
      </c>
      <c r="B47" s="966">
        <v>89</v>
      </c>
      <c r="C47" s="966">
        <v>33</v>
      </c>
      <c r="D47" s="966">
        <v>122</v>
      </c>
      <c r="E47" s="966">
        <v>47</v>
      </c>
      <c r="F47" s="966">
        <v>49</v>
      </c>
      <c r="G47" s="966">
        <v>96</v>
      </c>
      <c r="H47" s="966">
        <v>56</v>
      </c>
      <c r="I47" s="966">
        <v>22</v>
      </c>
      <c r="J47" s="966">
        <v>78</v>
      </c>
      <c r="K47" s="966">
        <v>24</v>
      </c>
      <c r="L47" s="966">
        <v>2</v>
      </c>
      <c r="M47" s="966">
        <v>26</v>
      </c>
      <c r="N47" s="966">
        <v>216</v>
      </c>
      <c r="O47" s="966">
        <v>106</v>
      </c>
      <c r="P47" s="967">
        <v>322</v>
      </c>
      <c r="Q47" s="3"/>
      <c r="R47" s="3"/>
    </row>
    <row r="48" spans="1:18" ht="71.25" customHeight="1" x14ac:dyDescent="0.35">
      <c r="A48" s="7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</row>
    <row r="49" spans="1:18" ht="45" customHeight="1" x14ac:dyDescent="0.35">
      <c r="A49" s="7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75"/>
      <c r="R49" s="75"/>
    </row>
    <row r="50" spans="1:18" x14ac:dyDescent="0.35">
      <c r="A50" s="1275"/>
      <c r="B50" s="1275"/>
      <c r="C50" s="1275"/>
      <c r="D50" s="1275"/>
      <c r="E50" s="1275"/>
      <c r="F50" s="1275"/>
      <c r="G50" s="1275"/>
      <c r="H50" s="1275"/>
      <c r="I50" s="1275"/>
      <c r="J50" s="1275"/>
      <c r="K50" s="1275"/>
      <c r="L50" s="1275"/>
      <c r="M50" s="1275"/>
      <c r="N50" s="1275"/>
      <c r="O50" s="1275"/>
      <c r="P50" s="1275"/>
    </row>
    <row r="51" spans="1:18" ht="45" customHeight="1" x14ac:dyDescent="0.35">
      <c r="A51" s="1276"/>
      <c r="B51" s="1276"/>
      <c r="C51" s="1276"/>
      <c r="D51" s="1276"/>
      <c r="E51" s="1276"/>
      <c r="F51" s="1276"/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</row>
    <row r="52" spans="1:18" x14ac:dyDescent="0.3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8" x14ac:dyDescent="0.35">
      <c r="A53" s="3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2023-04-11T07:32:43Z</cp:lastPrinted>
  <dcterms:created xsi:type="dcterms:W3CDTF">2004-12-10T12:36:05Z</dcterms:created>
  <dcterms:modified xsi:type="dcterms:W3CDTF">2023-04-11T07:36:42Z</dcterms:modified>
</cp:coreProperties>
</file>